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ceaacesecuador-my.sharepoint.com/personal/comunicacion_deauep_caces_gob_ec/Documents/3. C. Posgrados/2. MODELOS ESPECÍFICOS/6. FE DE ERRATAS MODELOS ADM_EDUC_DER_TIC/1. ADMINISTRACIÓN/"/>
    </mc:Choice>
  </mc:AlternateContent>
  <xr:revisionPtr revIDLastSave="221" documentId="8_{65A39535-4130-40D9-B50A-43B0572821C2}" xr6:coauthVersionLast="47" xr6:coauthVersionMax="47" xr10:uidLastSave="{531AC482-ACE0-42E5-B0B3-89897E124292}"/>
  <bookViews>
    <workbookView xWindow="-120" yWindow="-120" windowWidth="29040" windowHeight="15720" activeTab="1" xr2:uid="{00000000-000D-0000-FFFF-FFFF00000000}"/>
  </bookViews>
  <sheets>
    <sheet name="Contenido" sheetId="60" r:id="rId1"/>
    <sheet name="2.1.2AfinidadAsignat" sheetId="47" r:id="rId2"/>
    <sheet name="2.2.1DesarrolloCapacitación" sheetId="50" state="hidden" r:id="rId3"/>
    <sheet name="4.2Artículos" sheetId="21" r:id="rId4"/>
    <sheet name="4.2.4Libros y cap" sheetId="22" r:id="rId5"/>
    <sheet name="4.2.4Ponencias" sheetId="23" r:id="rId6"/>
    <sheet name="6.2.1AMB. FÍSICOS" sheetId="57" r:id="rId7"/>
    <sheet name="6.2.1AMB. VIRTUAL" sheetId="58" r:id="rId8"/>
    <sheet name="6.2.1AMB. EXPERIM" sheetId="59" r:id="rId9"/>
    <sheet name="6.3ACERVO" sheetId="56" r:id="rId10"/>
  </sheets>
  <definedNames>
    <definedName name="_xlnm._FilterDatabase" localSheetId="1" hidden="1">'2.1.2AfinidadAsignat'!$A$9:$M$18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 i="21" l="1"/>
  <c r="Q18" i="21" s="1"/>
  <c r="P17" i="21"/>
  <c r="Q17" i="21" s="1"/>
  <c r="D20" i="56" l="1"/>
  <c r="D21" i="56" s="1" a="1"/>
  <c r="D21" i="56" s="1"/>
  <c r="P15" i="21"/>
  <c r="Q15" i="21" s="1"/>
  <c r="P12" i="21"/>
  <c r="Q12" i="21" s="1"/>
  <c r="P13" i="21"/>
  <c r="Q13" i="21" s="1"/>
  <c r="P14" i="21"/>
  <c r="Q14" i="21" s="1"/>
  <c r="P16" i="21"/>
  <c r="Q16" i="21" s="1"/>
  <c r="P11" i="21"/>
  <c r="Q11" i="21" s="1"/>
  <c r="K14" i="50"/>
  <c r="K15" i="50"/>
  <c r="K16" i="50"/>
  <c r="K13" i="50"/>
  <c r="D26" i="57"/>
  <c r="E26" i="57" s="1" a="1"/>
  <c r="E26" i="57" s="1"/>
  <c r="C26" i="57"/>
  <c r="B26" i="57"/>
  <c r="A26" i="57"/>
  <c r="E18" i="58"/>
  <c r="F18" i="58" s="1" a="1"/>
  <c r="F18" i="58" s="1"/>
  <c r="E29" i="59"/>
  <c r="D32" i="59" s="1" a="1"/>
  <c r="D32" i="59" s="1"/>
  <c r="O12" i="22"/>
  <c r="O13" i="22"/>
  <c r="O14" i="22"/>
  <c r="O15" i="22"/>
  <c r="O16" i="22"/>
  <c r="O17" i="22"/>
  <c r="O11" i="22"/>
  <c r="N12" i="23"/>
  <c r="N13" i="23"/>
  <c r="N14" i="23"/>
  <c r="N11" i="23"/>
  <c r="L11" i="47"/>
  <c r="L12" i="47"/>
  <c r="L13" i="47"/>
  <c r="L14" i="47"/>
  <c r="L15" i="47"/>
  <c r="L16" i="47"/>
  <c r="L17" i="47"/>
  <c r="L18" i="47"/>
  <c r="L10" i="47"/>
</calcChain>
</file>

<file path=xl/sharedStrings.xml><?xml version="1.0" encoding="utf-8"?>
<sst xmlns="http://schemas.openxmlformats.org/spreadsheetml/2006/main" count="360" uniqueCount="208">
  <si>
    <r>
      <rPr>
        <b/>
        <sz val="11"/>
        <color theme="1"/>
        <rFont val="Calibri"/>
        <family val="2"/>
        <scheme val="minor"/>
      </rPr>
      <t xml:space="preserve">Anexo 5: </t>
    </r>
    <r>
      <rPr>
        <i/>
        <sz val="11"/>
        <color theme="1"/>
        <rFont val="Calibri"/>
        <family val="2"/>
        <scheme val="minor"/>
      </rPr>
      <t>Fichas de evaluación para el Modelo para la Evaluación de entorno de aprendizaje de los programas de posgrado para el campo de conocimiento específico de "Educación comercial y administración"</t>
    </r>
  </si>
  <si>
    <t>CONTENIDO</t>
  </si>
  <si>
    <t>Ficha 1</t>
  </si>
  <si>
    <t>Ficha 2</t>
  </si>
  <si>
    <t>Ficha 3</t>
  </si>
  <si>
    <t>Ficha 4</t>
  </si>
  <si>
    <t>Ficha 5</t>
  </si>
  <si>
    <t>Ficha 6</t>
  </si>
  <si>
    <t>Ficha 7</t>
  </si>
  <si>
    <t>Ficha 8</t>
  </si>
  <si>
    <t>Volver a Contenido</t>
  </si>
  <si>
    <t>UNIVERSIDAD/ ESCUELA POLITECNICA</t>
  </si>
  <si>
    <t>Si</t>
  </si>
  <si>
    <t>PROGRAMA</t>
  </si>
  <si>
    <t>No</t>
  </si>
  <si>
    <t xml:space="preserve">Condiciones </t>
  </si>
  <si>
    <t>Validación</t>
  </si>
  <si>
    <t>Reporte</t>
  </si>
  <si>
    <t>Listado de profesores del programa que participaron en el periodo de evaluación</t>
  </si>
  <si>
    <t>REPORTADO EN EL SIIES</t>
  </si>
  <si>
    <t>VALIDACIÓN COMITÉ</t>
  </si>
  <si>
    <t>FECHA INICIO PERIODO</t>
  </si>
  <si>
    <t>FECHA FIN PERIODO</t>
  </si>
  <si>
    <t>IDENTIFICACIÓN</t>
  </si>
  <si>
    <t>NOMBRE DEL PROFESOR</t>
  </si>
  <si>
    <t>ASIGNATURA</t>
  </si>
  <si>
    <t>DEDICACION EN LA UEP</t>
  </si>
  <si>
    <t>TITULO  POSGRADO 
(Lo registrado en la SENESCYT)</t>
  </si>
  <si>
    <t>AFINIDAD ASIGNATURA - EXPERIENCIA PROFESIONAL</t>
  </si>
  <si>
    <t>AFINIDAD ASIGNATURA - EXPERIENCIA CIENTÍFICA</t>
  </si>
  <si>
    <t>AFINIDAD CON LA ASIGNATURA</t>
  </si>
  <si>
    <t>OBSERVACIÓN</t>
  </si>
  <si>
    <t>FICHA DESARROLLO Y CAPACITACIÓN</t>
  </si>
  <si>
    <t>SI</t>
  </si>
  <si>
    <t>UNIVERSIDAD</t>
  </si>
  <si>
    <t>NO</t>
  </si>
  <si>
    <t xml:space="preserve">PROGRAMA </t>
  </si>
  <si>
    <t>Clave</t>
  </si>
  <si>
    <t>Marque con "SI" cuando las capacitaciones cumplen con todas las condiciones. 
Marque con "NO" cuando no se cumple con una o varias de las condiciones.</t>
  </si>
  <si>
    <t>Condiciones</t>
  </si>
  <si>
    <t>Para efectos de la evaluación se contabilizan los eventos en que participaron  los profesores del programa en actualización afín al área en la que el profesor dicta las asignaturas, cursos, módulos o equivalentes, relacionados con el programa, o actualización científica, pedagógica o didáctica.   Se contabilizan los eventos de actualización científica (coherente con la afinidad de formación de posgrado) y/o pedagógica (metodologías, enfoques, entre otros) tales como: congresos, seminarios, talleres, cursos de capacitación, y que cuenten con el aval proporcionado por una IES o entidad conformada y legalmente constituida de, al menos, 32 horas de duración. Cuando los eventos aborden una misma temática se sumarán sus horas de duración.</t>
  </si>
  <si>
    <t>Valoración SIIES</t>
  </si>
  <si>
    <t>Se valorará como "SI" cuando cumpla todos los requisitos y, al menos, una de las temáticas</t>
  </si>
  <si>
    <t>Listado de Docentes - capacitaciones.</t>
  </si>
  <si>
    <t>INFORMACIÓN DE REPORTE</t>
  </si>
  <si>
    <t>SIIES</t>
  </si>
  <si>
    <t>REQUISITOS</t>
  </si>
  <si>
    <t>TEMÁTICA</t>
  </si>
  <si>
    <t>Identificación</t>
  </si>
  <si>
    <t xml:space="preserve">NOMBRE DEL PROFESOR </t>
  </si>
  <si>
    <t>CAPACITACIÓN</t>
  </si>
  <si>
    <t>INSTITUCIÓN</t>
  </si>
  <si>
    <t>FECHA CERTIFICADO DE CAPACITACIÓN</t>
  </si>
  <si>
    <t>HORAS</t>
  </si>
  <si>
    <t>40 HORAS</t>
  </si>
  <si>
    <t>AVAL PROPORCIONADO POR UNA UEP</t>
  </si>
  <si>
    <t>CAMPO DE CONOCIMIENTO</t>
  </si>
  <si>
    <t>PEDAGÓGICA</t>
  </si>
  <si>
    <t>VALORACIÓN</t>
  </si>
  <si>
    <t>FICHA PRODUCCIÓN CIENTÍFICA DE ALTO IMPACTO Y REGIONAL
PROGRAMAS DE POSGRADOS DEL CAMPO EDUCACIÓN COMERCIAL Y ADMINISTRACIÓN</t>
  </si>
  <si>
    <t>PRODUCCIÓN ALTO IMPACTO</t>
  </si>
  <si>
    <t>Q1</t>
  </si>
  <si>
    <t>Q2</t>
  </si>
  <si>
    <t>Q3</t>
  </si>
  <si>
    <t xml:space="preserve">Condiciones técnicas: </t>
  </si>
  <si>
    <t>Q4</t>
  </si>
  <si>
    <t xml:space="preserve">Condiciones académicas: </t>
  </si>
  <si>
    <t>Q0</t>
  </si>
  <si>
    <t>Se valorará como "SI" cuando cumpla todas las condiciones técnicas y académicas</t>
  </si>
  <si>
    <t>Listado de publicaciones.</t>
  </si>
  <si>
    <t>INFORMACIÓN DEL REPORTE</t>
  </si>
  <si>
    <t>VALIDACIÓN TÉCNICA</t>
  </si>
  <si>
    <t>DATOS DEL PROFESOR</t>
  </si>
  <si>
    <t>TIPO</t>
  </si>
  <si>
    <t>NOMBRE DE LA PUBLICACIÓN</t>
  </si>
  <si>
    <t>NOMBRE DE     LA REVISTA</t>
  </si>
  <si>
    <t>BASE DATOS INDEXADA</t>
  </si>
  <si>
    <t>ISSN</t>
  </si>
  <si>
    <t>DOI</t>
  </si>
  <si>
    <t xml:space="preserve">FECHA DE PUBLICACIÓN </t>
  </si>
  <si>
    <t>CUARTIL</t>
  </si>
  <si>
    <t xml:space="preserve">FILIACIÓN </t>
  </si>
  <si>
    <t xml:space="preserve">BASE DE DATOS </t>
  </si>
  <si>
    <t>AFINIDAD CON CAMPO DE CONOCIMIENTO</t>
  </si>
  <si>
    <t>CUMPLE/NO CUMPLE</t>
  </si>
  <si>
    <t xml:space="preserve">VALORACIÓN </t>
  </si>
  <si>
    <t>Profesor</t>
  </si>
  <si>
    <t>Asignatura</t>
  </si>
  <si>
    <t>FICHA LIBROS Y CAPÍTULOS DE LIBROS
PROGRAMAS DE POSGRADOS DEL CAMPO EDUCACIÓN COMERCIAL Y ADMINISTRACIÓN</t>
  </si>
  <si>
    <t>LIBRO</t>
  </si>
  <si>
    <t>CAPÍTULO DEL LIBRO</t>
  </si>
  <si>
    <t>Condiciones técnicas</t>
  </si>
  <si>
    <t>Condiciones académicas</t>
  </si>
  <si>
    <t xml:space="preserve">NOMBRE DEL LIBRO </t>
  </si>
  <si>
    <t xml:space="preserve">NOMBRE DEL CAPÍTULO </t>
  </si>
  <si>
    <t>ISBN</t>
  </si>
  <si>
    <t>CONSEJO EDITORIAL</t>
  </si>
  <si>
    <t>CONSEJO EDITORIAL/AUSPICIO INSTITUCIONAL</t>
  </si>
  <si>
    <t>REVISIÓN POR PARES</t>
  </si>
  <si>
    <t xml:space="preserve">OBSERVACIÓN </t>
  </si>
  <si>
    <t>FICHA DE PONENCIAS
PROGRAMAS DE POSGRADOS DEL CAMPO EDUCACIÓN COMERCIAL Y ADMINISTRACIÓN</t>
  </si>
  <si>
    <t>MEMORIA ISSN (artículo)</t>
  </si>
  <si>
    <t>MEMORIA ISBN (libro)</t>
  </si>
  <si>
    <t>MEMORIA ISBN (libro online)</t>
  </si>
  <si>
    <t xml:space="preserve">Condiciones académicas </t>
  </si>
  <si>
    <t>Se valorará como "SI" cuando cumpla todas las condiciones técnicas y académicas.</t>
  </si>
  <si>
    <t>VALIDACIÓN DE LA PONENCIA</t>
  </si>
  <si>
    <t>NOMBRE PONENCIA / MEMORIA</t>
  </si>
  <si>
    <t>NOMBRE EVENTO</t>
  </si>
  <si>
    <t xml:space="preserve">FECHA PUBLICACIÓN </t>
  </si>
  <si>
    <t>ISSN / ISBN</t>
  </si>
  <si>
    <t>COMITÉ CIENTÍFICO/ORGANIZADOR</t>
  </si>
  <si>
    <t>OBSERVACIÓN TÉCNICA</t>
  </si>
  <si>
    <t>ALTAMENTE RELEVANTE</t>
  </si>
  <si>
    <t xml:space="preserve">MEDIANAMENTE RELEVANTE </t>
  </si>
  <si>
    <t>POCO RELEVANTE</t>
  </si>
  <si>
    <t>NO RELEVANTE</t>
  </si>
  <si>
    <t>AMBIENTES DE APRENDIZAJE FÍSICOS</t>
  </si>
  <si>
    <t>MODALIDAD</t>
  </si>
  <si>
    <t>Condiciones generales: durante el recorrido por las aulas, constatar que cuenten con los ítems requeridos.
Suficiencia: seleccionar 5 asignaturas de manera aleatoria y en cada una de ellas validar de acuerdo con la clave.
Disponibilidad: Verificar que cuenten con los registros solicitados.</t>
  </si>
  <si>
    <t>CARACTERÍSTICAS GENERALES</t>
  </si>
  <si>
    <t>ÍTEM</t>
  </si>
  <si>
    <t>Facilidades audiovisuales</t>
  </si>
  <si>
    <t>Conexión a internet</t>
  </si>
  <si>
    <t>Accesibilidad</t>
  </si>
  <si>
    <t>SUFICIENCIA</t>
  </si>
  <si>
    <t>AULA</t>
  </si>
  <si>
    <t>No. Alumnos</t>
  </si>
  <si>
    <t>No. Puestos</t>
  </si>
  <si>
    <t>Valoración</t>
  </si>
  <si>
    <t>DISPONIBILIDAD</t>
  </si>
  <si>
    <t>OBSERVACIONES</t>
  </si>
  <si>
    <t>VALORACIÓN AMBIENTES DE APRENDIZAJE TEÓRICO</t>
  </si>
  <si>
    <t>Planificación para el uso de las aulas</t>
  </si>
  <si>
    <t xml:space="preserve">Registros de mantenimiento y/o renovación de los espacios de aprendizaje </t>
  </si>
  <si>
    <t xml:space="preserve">RESUMEN </t>
  </si>
  <si>
    <t>GENERALES</t>
  </si>
  <si>
    <t>TOTAL</t>
  </si>
  <si>
    <t>Lugar y fecha:</t>
  </si>
  <si>
    <t>Nombre de evaluador:</t>
  </si>
  <si>
    <t>Nombre de técnico:</t>
  </si>
  <si>
    <t>AMBIENTES DE APRENDIZAJE VIRTUAL</t>
  </si>
  <si>
    <t>CONDICIONES GENERALES</t>
  </si>
  <si>
    <t>Funcionalidad de la plataforma</t>
  </si>
  <si>
    <t>Acceso a simuladores para prácticas, de ser el caso</t>
  </si>
  <si>
    <t>ITEM</t>
  </si>
  <si>
    <t>VALOR</t>
  </si>
  <si>
    <t>Capacidad de conexión simultánea</t>
  </si>
  <si>
    <t>Cuenta con soporte técnico</t>
  </si>
  <si>
    <t>Dispone de licencia para el uso de la plataforma o es propia</t>
  </si>
  <si>
    <t xml:space="preserve">Cuenta con un plan de manteninimiento y/o actualización </t>
  </si>
  <si>
    <t>VALORACIÓN DEL AMBIENTE DE APRENDIZAJE VIRTUAL</t>
  </si>
  <si>
    <t>AMBIENTES DE APRENDIZAJE EXPERIMENTAL</t>
  </si>
  <si>
    <t>NOMBRE DEL LABORATORIO</t>
  </si>
  <si>
    <t>Condiciones generales: durante el recorrido por los laboratorios, constatar que cuenten con los ítems requeridos.
Suficiencia: seleccionar 3 asignaturas de manera aleatoria y en cada una de ellas validar de acuerdo con la clave.
Disponibilidad: Verificar que cuenten con los registros solicitados.</t>
  </si>
  <si>
    <t>El laboratorio permite realizar las prácticas previstas en los syllabus de las asignaturas</t>
  </si>
  <si>
    <t>Existe una guía de prácticas en el laboratorio</t>
  </si>
  <si>
    <t>Existen registros de asistencia a las prácticas</t>
  </si>
  <si>
    <t>No. ALUMNOS</t>
  </si>
  <si>
    <t>No. EQUIPOS</t>
  </si>
  <si>
    <t>Tiene horarios diferenciados para el uso del laboratorio</t>
  </si>
  <si>
    <t>Existe un plan de mantenimiento y/o renovación de los laboratorios a cargo de la instancia respectiva</t>
  </si>
  <si>
    <t>Tiene registros de mantenimiento actualizados</t>
  </si>
  <si>
    <t>Tiene licencias de los programas utilizados en las prácticas o son software libre</t>
  </si>
  <si>
    <t xml:space="preserve"> ACERVO BIBLIOGRÁFICO</t>
  </si>
  <si>
    <t>ACERVO DIGITAL</t>
  </si>
  <si>
    <t>CENTROS DE APOYO (A DISTANCIA/VIRTUAL)</t>
  </si>
  <si>
    <t>Los  centros  de  apoyo / recursos para el aprendizaje brindan soporte para el acceso a las bibliotecas y repositorios digitales.</t>
  </si>
  <si>
    <t>CONDICIONES ESPECÍFICAS</t>
  </si>
  <si>
    <t>ASIGNATURA, MÓDULO O SIMILAR</t>
  </si>
  <si>
    <t>LIBRO/ARTÍCULO SELECCIONADO DE LA BIBLIOGRAFÍA</t>
  </si>
  <si>
    <t>VALORACIÓN DE EXISTENCIA/ACCESO</t>
  </si>
  <si>
    <t xml:space="preserve">OBSERVACIONES </t>
  </si>
  <si>
    <t>Nombre de la biblioteca:</t>
  </si>
  <si>
    <t>RESUMEN DE VALORACIÓN</t>
  </si>
  <si>
    <t>ESPECÍFICAS</t>
  </si>
  <si>
    <t>VALORACIÓN DEL ACERVO BIBLIOGRÁFICO</t>
  </si>
  <si>
    <t>COMISIÓN PERMANENTE DE PROGRAMAS DE POSGRADO</t>
  </si>
  <si>
    <t>Dirección de Evaluación y Acreditación de Universidades y Escuelas Politécnicas</t>
  </si>
  <si>
    <t>PRODUCCIÓN REGIONAL</t>
  </si>
  <si>
    <t>Ficha MEP 2.1.2 Afinidad</t>
  </si>
  <si>
    <t>Ficha MEP 4.2 Artículos</t>
  </si>
  <si>
    <t>Ficha MEP 4.2.4-1 Libros y capítulos de libros</t>
  </si>
  <si>
    <t>Ficha MEP 4.2.4-2 Ponencias</t>
  </si>
  <si>
    <t>Ficha MEP 6.2.1-1 Ambientes de aprendizaje físicos</t>
  </si>
  <si>
    <t>Ficha MEP 6.2.1-2 Ambientes de aprendizaje Virtual</t>
  </si>
  <si>
    <t>Ficha MEP 6.2.1-3 Ambientes de aprendizaje experimental</t>
  </si>
  <si>
    <t>Ficha MEP 6.3 Acervo Bibliográfico</t>
  </si>
  <si>
    <t>Se debe validar la afinidad de la asignatura con el título de posgrado. En el caso de que no se cumpla esta condición, se deberá analizar en su curriculum los certificados laborales que permitan comprobar su experiencia en el desempeño de actividades académicas o profesionales afines a la asignatura.  Para la afinidad por experiencia científica se revisará su producción mediante publicaciones o proyectos de investigación.</t>
  </si>
  <si>
    <t>Condiciones generales: marque 1 si las aulas visitadas cuentan con lo requerido, caso contrario, colocar 0.
Suficiencia: colocar 1 si el número de alumnos es menor o igual al número de puestos en el aula seleccionada, caso contrario, colocar 0.
Disponibilidad: colocar 1 si cuentan con los ítems valorados, caso contrario, colocar 0.</t>
  </si>
  <si>
    <t>Condiciones generales: marque 1 si luego de la verificación del funcionamiento de la plataforma, esta cuenta con requerido, caso contrario, colocar 0.
Suficiencia: colocar 1 si de acuerdo con su criterio técnico experto, la capacidad de conexiones simultánea que consta en el contrato o similar es suficiente.
Disponibilidad: colocar 1 si cuentan con los ítems valorados, caso contrario, colocar 0.</t>
  </si>
  <si>
    <t>Condiciones generales: verificar mediante el acceso a la plataforma.
Suficiencia: verificar las especificaciones ténicas que constan en el contrato o similar.
Disponibilidad: Verificar que cuenten con los registros solicitados.</t>
  </si>
  <si>
    <t>Satisfactorio: si el promedio total es mayor o igual a 0,85 
Cuasi Satisfactorio: si el promedio total es mayor a 0,525 y menor a 0,85 
Poco Satisfactorio: si el promedio total es mayor o igual a 0,175 y menor a 0,525 
Deficiente: si el promedio total es menor a 0,175</t>
  </si>
  <si>
    <t>Condiciones generales: marque 1 si las aulas visitadas cuentan con requerido, caso contrario, colocar 0.
Suficiencia: colocar 1 si el número de alumnos es menor o igual al número de equipos en el laboratorio seleccionado, caso contrario, colocar 0. 
Disponibilidad: colocar 1 si cuentan con los ítems valorados, caso contrario, colocar 0.</t>
  </si>
  <si>
    <t xml:space="preserve">Condiciones generales: colocar 1 si cuentan con los ítems valorados, caso contrario, colocar 0.
Condiciones específicas: colocar 1 si se verifica la existencia o el acceso al libro/artículo seleccionado, caso contrario, colocar 0. </t>
  </si>
  <si>
    <t>Condiciones generales: durante el recorrido por la biblioteca, constatar que cuenten con los ítems requeridos.
Condiciones específicas: seleccionar de manera aleatoria 5 asignaturas, módulos o sus equivalentes y, de la bibliografía de cada syllabus, seleccionar un libro o artículo a ser verificado.</t>
  </si>
  <si>
    <t>Satisfactorio: si el promedio total es mayor o igual a 0,85 
Cuasi Satisfactorio: si el promedio total es mayor a 0,525 y menor a 0,85 
Poco Satisfactorio: si el promedio total es mayor o igual a 0,175 y menor a 0,525
Deficiente: si el promedio total es menor a 0,175</t>
  </si>
  <si>
    <t>El programa cuenta con acceso a bases de datos digitales relacionadas con el campo de conocimiento del programa.</t>
  </si>
  <si>
    <t>Se evidencia la existencia de procedimientos para la actualización de material bibliográfico en el campo de conocimiento del programa.</t>
  </si>
  <si>
    <r>
      <t xml:space="preserve">AFINIDAD POR FORMACIÓN ACADÉMICA: El título del posgrado es afín con la asignatura que dicta el profesor. Para el efecto, puede referirse al baremo de "Afinidad".
</t>
    </r>
    <r>
      <rPr>
        <sz val="11"/>
        <rFont val="Calibri"/>
        <family val="2"/>
        <scheme val="minor"/>
      </rPr>
      <t xml:space="preserve">AFINIDAD POR EXPERIENCIA DOCENTE: El profesor puede ser afín a la asignatura que dicta por su experticia docente comprobada.
</t>
    </r>
    <r>
      <rPr>
        <sz val="11"/>
        <color rgb="FF000000"/>
        <rFont val="Calibri"/>
        <family val="2"/>
        <scheme val="minor"/>
      </rPr>
      <t>AFINIDAD POR EXPERIENCIA PROFESIONAL: El profesor puede ser afín a la asignatura que dicta por su experticia profesional comprobada tanto en organizaciones público o privadas.                                                                                                                                                                                                                                                                                                                                                                          AFINIDAD POR EXPERIENCIA CIENTIFICA: El profesor puede ser afín según las actividades de investigación que ha realizado, para este caso se deberá revisar que las publicaciones (artículos, libros o capítulos) sean afines a la asignatura que dicta o los proyectos de investigación.</t>
    </r>
  </si>
  <si>
    <t>Filiación, fecha de publicación en el periodo de evaluación y base de datos correspondiente.</t>
  </si>
  <si>
    <t>Pertinencia de la temática de la publicación en el campo de la Educación comercial y la administración.</t>
  </si>
  <si>
    <t>Filiación, fecha de publicación en el periodo de evaluación; y, si se encuentra publicado.</t>
  </si>
  <si>
    <t>Pertinencia de la temática de la publicación en el campo de Educación comercial y administración, revisión por pares, a través de la presentación de dos informes de revisión por pares externos a la IES o la debida justificación del proceso de revisión, en el caso de las editoriales que utilizan pares doble ciego.</t>
  </si>
  <si>
    <t>Pertinencia de la temática de la ponencia/memoria en el campo de Eduación comercial y administración; y, la revisión de la ponencia por parte del consejo científico-organizador del evento.</t>
  </si>
  <si>
    <t xml:space="preserve">Ficha con listado de profesores del programa que participaron en el periodo de evaluación, donde se evidencie su dedicación en la UEP; asi como la afinidad con la asignatura que impartieron con base en su formación, experiencia docente, profesional y/o científica. </t>
  </si>
  <si>
    <t>AFINIDAD ASIGNATURA - FORMACIÓN ACADÉMICA</t>
  </si>
  <si>
    <t>AFINIDAD ASIGNATURA - EXPERIENCIA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</si>
</sst>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AM/PM"/>
    <numFmt numFmtId="165" formatCode="[$-F800]dddd\,\ mmmm\ dd\,\ yyyy"/>
  </numFmts>
  <fonts count="24">
    <font>
      <sz val="11"/>
      <color theme="1"/>
      <name val="Calibri"/>
      <family val="2"/>
      <scheme val="minor"/>
    </font>
    <font>
      <sz val="9"/>
      <color indexed="72"/>
      <name val="SansSerif"/>
    </font>
    <font>
      <sz val="7"/>
      <color indexed="72"/>
      <name val="SansSerif"/>
    </font>
    <font>
      <sz val="10"/>
      <name val="Arial"/>
      <family val="2"/>
    </font>
    <font>
      <sz val="9"/>
      <name val="SansSerif"/>
    </font>
    <font>
      <b/>
      <sz val="11"/>
      <color theme="1"/>
      <name val="Calibri"/>
      <family val="2"/>
      <scheme val="minor"/>
    </font>
    <font>
      <b/>
      <sz val="11"/>
      <color rgb="FFFFFFFF"/>
      <name val="Calibri"/>
      <family val="2"/>
      <scheme val="minor"/>
    </font>
    <font>
      <b/>
      <sz val="11"/>
      <name val="Calibri"/>
      <family val="2"/>
      <scheme val="minor"/>
    </font>
    <font>
      <sz val="11"/>
      <color rgb="FF000000"/>
      <name val="Calibri"/>
      <family val="2"/>
    </font>
    <font>
      <sz val="11"/>
      <name val="Calibri"/>
      <family val="2"/>
      <scheme val="minor"/>
    </font>
    <font>
      <b/>
      <i/>
      <sz val="11"/>
      <color rgb="FF000000"/>
      <name val="Calibri"/>
      <family val="2"/>
      <scheme val="minor"/>
    </font>
    <font>
      <sz val="9"/>
      <color rgb="FF808080"/>
      <name val="SansSerif"/>
    </font>
    <font>
      <sz val="16"/>
      <color theme="1"/>
      <name val="Calibri"/>
      <family val="2"/>
      <scheme val="minor"/>
    </font>
    <font>
      <b/>
      <sz val="14"/>
      <color theme="1"/>
      <name val="Calibri"/>
      <family val="2"/>
      <scheme val="minor"/>
    </font>
    <font>
      <i/>
      <sz val="11"/>
      <color theme="1"/>
      <name val="Calibri"/>
      <family val="2"/>
      <scheme val="minor"/>
    </font>
    <font>
      <sz val="12"/>
      <color theme="1"/>
      <name val="Calibri"/>
      <family val="2"/>
      <scheme val="minor"/>
    </font>
    <font>
      <b/>
      <sz val="16"/>
      <color theme="0"/>
      <name val="Calibri"/>
      <family val="2"/>
      <scheme val="minor"/>
    </font>
    <font>
      <sz val="14"/>
      <color theme="1"/>
      <name val="Calibri"/>
      <family val="2"/>
      <scheme val="minor"/>
    </font>
    <font>
      <b/>
      <sz val="11"/>
      <color rgb="FF808080"/>
      <name val="Calibri"/>
      <family val="2"/>
      <scheme val="minor"/>
    </font>
    <font>
      <b/>
      <sz val="10"/>
      <color theme="1"/>
      <name val="Calibri"/>
      <family val="2"/>
      <scheme val="minor"/>
    </font>
    <font>
      <b/>
      <sz val="11"/>
      <color rgb="FF000000"/>
      <name val="Calibri"/>
      <family val="2"/>
      <scheme val="minor"/>
    </font>
    <font>
      <i/>
      <sz val="11"/>
      <color rgb="FF000000"/>
      <name val="Calibri"/>
      <family val="2"/>
      <scheme val="minor"/>
    </font>
    <font>
      <sz val="11"/>
      <color rgb="FF000000"/>
      <name val="Calibri"/>
      <family val="2"/>
      <scheme val="minor"/>
    </font>
    <font>
      <b/>
      <i/>
      <sz val="11"/>
      <color theme="1"/>
      <name val="Calibri"/>
      <family val="2"/>
      <scheme val="minor"/>
    </font>
  </fonts>
  <fills count="21">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F4E78"/>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4"/>
        <bgColor indexed="64"/>
      </patternFill>
    </fill>
    <fill>
      <patternFill patternType="solid">
        <fgColor rgb="FFF2F2F2"/>
        <bgColor indexed="64"/>
      </patternFill>
    </fill>
    <fill>
      <patternFill patternType="solid">
        <fgColor theme="7" tint="0.79998168889431442"/>
        <bgColor indexed="64"/>
      </patternFill>
    </fill>
    <fill>
      <patternFill patternType="solid">
        <fgColor rgb="FFFFFF99"/>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8"/>
        <bgColor indexed="64"/>
      </patternFill>
    </fill>
    <fill>
      <patternFill patternType="solid">
        <fgColor theme="9" tint="0.59999389629810485"/>
        <bgColor indexed="64"/>
      </patternFill>
    </fill>
    <fill>
      <patternFill patternType="solid">
        <fgColor rgb="FFFFC000"/>
        <bgColor indexed="64"/>
      </patternFill>
    </fill>
    <fill>
      <patternFill patternType="solid">
        <fgColor theme="8"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s>
  <cellStyleXfs count="2">
    <xf numFmtId="0" fontId="0" fillId="0" borderId="0"/>
    <xf numFmtId="0" fontId="3" fillId="0" borderId="0" applyNumberFormat="0" applyFont="0" applyFill="0" applyBorder="0" applyAlignment="0" applyProtection="0"/>
  </cellStyleXfs>
  <cellXfs count="336">
    <xf numFmtId="0" fontId="0" fillId="0" borderId="0" xfId="0"/>
    <xf numFmtId="0" fontId="0" fillId="0" borderId="1" xfId="0" applyBorder="1" applyAlignment="1">
      <alignment vertical="center"/>
    </xf>
    <xf numFmtId="0" fontId="0" fillId="0" borderId="1" xfId="0" applyBorder="1"/>
    <xf numFmtId="0" fontId="0" fillId="0" borderId="1" xfId="0" applyBorder="1" applyAlignment="1">
      <alignment vertical="center" wrapText="1"/>
    </xf>
    <xf numFmtId="0" fontId="0" fillId="2" borderId="0" xfId="0" applyFill="1"/>
    <xf numFmtId="0" fontId="5" fillId="3" borderId="1" xfId="0" applyFont="1" applyFill="1" applyBorder="1" applyAlignment="1">
      <alignment horizontal="left" vertical="center"/>
    </xf>
    <xf numFmtId="0" fontId="0" fillId="0" borderId="0" xfId="0" applyAlignment="1">
      <alignment wrapText="1"/>
    </xf>
    <xf numFmtId="0" fontId="6" fillId="4" borderId="1" xfId="0" applyFont="1" applyFill="1" applyBorder="1" applyAlignment="1">
      <alignment horizontal="center" vertical="center" wrapText="1"/>
    </xf>
    <xf numFmtId="0" fontId="0" fillId="2" borderId="0" xfId="0" applyFill="1" applyAlignment="1">
      <alignment wrapText="1"/>
    </xf>
    <xf numFmtId="0" fontId="5" fillId="3"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2" fillId="0" borderId="0" xfId="0" applyFont="1" applyAlignment="1">
      <alignment horizontal="left" vertical="top" wrapText="1"/>
    </xf>
    <xf numFmtId="0" fontId="1" fillId="0" borderId="0" xfId="0" applyFont="1" applyAlignment="1">
      <alignment horizontal="left" vertical="top" wrapText="1"/>
    </xf>
    <xf numFmtId="164" fontId="1" fillId="0" borderId="0" xfId="0" applyNumberFormat="1" applyFont="1" applyAlignment="1">
      <alignment horizontal="left" vertical="top" wrapText="1"/>
    </xf>
    <xf numFmtId="0" fontId="6" fillId="4" borderId="25" xfId="0" applyFont="1" applyFill="1" applyBorder="1" applyAlignment="1">
      <alignment horizontal="center" vertical="center" wrapText="1"/>
    </xf>
    <xf numFmtId="0" fontId="0" fillId="0" borderId="2" xfId="0" applyBorder="1"/>
    <xf numFmtId="0" fontId="5" fillId="8"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0" fontId="8" fillId="0" borderId="1" xfId="0" applyFont="1" applyBorder="1" applyAlignment="1">
      <alignment vertical="center" wrapText="1"/>
    </xf>
    <xf numFmtId="0" fontId="7" fillId="6" borderId="2" xfId="0" applyFont="1" applyFill="1" applyBorder="1" applyAlignment="1">
      <alignment horizontal="center" vertical="center" wrapText="1"/>
    </xf>
    <xf numFmtId="0" fontId="2" fillId="0" borderId="1" xfId="0" applyFont="1" applyBorder="1" applyAlignment="1">
      <alignment horizontal="left" vertical="center" wrapText="1"/>
    </xf>
    <xf numFmtId="165" fontId="2" fillId="0" borderId="1" xfId="0" applyNumberFormat="1" applyFont="1" applyBorder="1" applyAlignment="1">
      <alignment horizontal="left" vertical="center" wrapText="1"/>
    </xf>
    <xf numFmtId="0" fontId="0" fillId="0" borderId="25" xfId="0" applyBorder="1" applyAlignment="1">
      <alignment vertical="center"/>
    </xf>
    <xf numFmtId="165" fontId="0" fillId="0" borderId="1" xfId="0" applyNumberFormat="1" applyBorder="1" applyAlignment="1">
      <alignment vertical="center"/>
    </xf>
    <xf numFmtId="165" fontId="0" fillId="0" borderId="1" xfId="0" applyNumberFormat="1" applyBorder="1" applyAlignment="1">
      <alignment vertical="center" wrapText="1"/>
    </xf>
    <xf numFmtId="0" fontId="8" fillId="0" borderId="1" xfId="0" applyFont="1" applyBorder="1" applyAlignment="1">
      <alignment wrapText="1"/>
    </xf>
    <xf numFmtId="0" fontId="8" fillId="0" borderId="3" xfId="0" applyFont="1" applyBorder="1" applyAlignment="1">
      <alignment wrapText="1"/>
    </xf>
    <xf numFmtId="0" fontId="4" fillId="3" borderId="1" xfId="0" applyFont="1" applyFill="1" applyBorder="1" applyAlignment="1">
      <alignment vertical="center" wrapText="1"/>
    </xf>
    <xf numFmtId="0" fontId="9" fillId="3" borderId="1" xfId="0" applyFont="1" applyFill="1" applyBorder="1" applyAlignment="1">
      <alignmen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0" fillId="3" borderId="0" xfId="0" applyFill="1"/>
    <xf numFmtId="0" fontId="5" fillId="5" borderId="6"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0" fillId="0" borderId="0" xfId="0" applyAlignment="1">
      <alignment horizontal="center"/>
    </xf>
    <xf numFmtId="0" fontId="11" fillId="11" borderId="1" xfId="0" applyFont="1" applyFill="1" applyBorder="1" applyAlignment="1">
      <alignment horizontal="center" vertical="center" wrapText="1"/>
    </xf>
    <xf numFmtId="0" fontId="11" fillId="11" borderId="1" xfId="0" applyFont="1" applyFill="1" applyBorder="1" applyAlignment="1">
      <alignment horizontal="left" vertical="center" wrapText="1"/>
    </xf>
    <xf numFmtId="0" fontId="10" fillId="9" borderId="26" xfId="0" applyFont="1" applyFill="1" applyBorder="1" applyAlignment="1">
      <alignment horizontal="center" vertical="center" wrapText="1"/>
    </xf>
    <xf numFmtId="0" fontId="5" fillId="2" borderId="0" xfId="0" applyFont="1" applyFill="1"/>
    <xf numFmtId="0" fontId="5" fillId="0" borderId="0" xfId="0" applyFont="1"/>
    <xf numFmtId="0" fontId="5" fillId="10" borderId="25"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5" fillId="7" borderId="27" xfId="0"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11" borderId="1" xfId="0" applyFont="1" applyFill="1" applyBorder="1" applyAlignment="1">
      <alignment vertical="center" wrapText="1"/>
    </xf>
    <xf numFmtId="0" fontId="0" fillId="0" borderId="1" xfId="0" applyBorder="1" applyAlignment="1">
      <alignment horizontal="center"/>
    </xf>
    <xf numFmtId="0" fontId="0" fillId="0" borderId="3" xfId="0" applyBorder="1" applyAlignment="1">
      <alignment horizontal="center"/>
    </xf>
    <xf numFmtId="0" fontId="0" fillId="0" borderId="0" xfId="0" applyAlignment="1">
      <alignment horizontal="center" vertical="center"/>
    </xf>
    <xf numFmtId="0" fontId="5" fillId="0" borderId="7"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12" fillId="0" borderId="8" xfId="0" applyFont="1" applyBorder="1" applyAlignment="1">
      <alignment horizontal="center"/>
    </xf>
    <xf numFmtId="0" fontId="12" fillId="0" borderId="5" xfId="0" applyFont="1" applyBorder="1" applyAlignment="1">
      <alignment horizont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0" fillId="0" borderId="3" xfId="0" applyBorder="1" applyAlignment="1">
      <alignment horizontal="center" vertical="center"/>
    </xf>
    <xf numFmtId="0" fontId="16" fillId="3" borderId="0" xfId="0" applyFont="1" applyFill="1" applyAlignment="1">
      <alignment vertical="center" wrapText="1"/>
    </xf>
    <xf numFmtId="0" fontId="17" fillId="3" borderId="0" xfId="0" applyFont="1" applyFill="1" applyAlignment="1">
      <alignment vertical="center"/>
    </xf>
    <xf numFmtId="0" fontId="17" fillId="0" borderId="1" xfId="0" applyFont="1" applyBorder="1"/>
    <xf numFmtId="0" fontId="17" fillId="3" borderId="0" xfId="0" applyFont="1" applyFill="1"/>
    <xf numFmtId="0" fontId="0" fillId="0" borderId="5" xfId="0" applyBorder="1"/>
    <xf numFmtId="0" fontId="0" fillId="0" borderId="10" xfId="0" applyBorder="1"/>
    <xf numFmtId="0" fontId="13" fillId="0" borderId="0" xfId="0" applyFont="1" applyAlignment="1">
      <alignment vertical="center"/>
    </xf>
    <xf numFmtId="0" fontId="0" fillId="0" borderId="0" xfId="0"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center"/>
    </xf>
    <xf numFmtId="0" fontId="0" fillId="3" borderId="0" xfId="0" applyFill="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0" fillId="0" borderId="0" xfId="0" applyAlignment="1">
      <alignment horizontal="center" vertical="center" wrapText="1"/>
    </xf>
    <xf numFmtId="14" fontId="12" fillId="0" borderId="0" xfId="0" applyNumberFormat="1" applyFont="1" applyAlignment="1">
      <alignment horizontal="center"/>
    </xf>
    <xf numFmtId="0" fontId="0" fillId="3" borderId="0" xfId="0" applyFill="1" applyAlignment="1">
      <alignment vertical="center" wrapText="1"/>
    </xf>
    <xf numFmtId="0" fontId="12" fillId="0" borderId="0" xfId="0" applyFont="1" applyAlignment="1">
      <alignment horizontal="center"/>
    </xf>
    <xf numFmtId="0" fontId="5" fillId="0" borderId="11" xfId="0" applyFont="1" applyBorder="1" applyAlignment="1">
      <alignment horizontal="center" vertical="center"/>
    </xf>
    <xf numFmtId="0" fontId="5" fillId="3" borderId="1"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2" xfId="0" applyFont="1" applyFill="1" applyBorder="1" applyAlignment="1">
      <alignment horizontal="center" vertical="center"/>
    </xf>
    <xf numFmtId="0" fontId="5" fillId="0" borderId="1" xfId="0" applyFont="1" applyBorder="1" applyAlignment="1">
      <alignment horizontal="center" vertical="center" wrapText="1"/>
    </xf>
    <xf numFmtId="0" fontId="5" fillId="3" borderId="25" xfId="0" applyFont="1" applyFill="1" applyBorder="1" applyAlignment="1">
      <alignment horizontal="center" vertical="center"/>
    </xf>
    <xf numFmtId="0" fontId="0" fillId="13" borderId="1" xfId="0" applyFill="1" applyBorder="1"/>
    <xf numFmtId="0" fontId="0" fillId="13" borderId="1" xfId="0" applyFill="1" applyBorder="1" applyAlignment="1">
      <alignment vertical="center" wrapText="1"/>
    </xf>
    <xf numFmtId="0" fontId="19" fillId="10" borderId="25" xfId="0" applyFont="1" applyFill="1" applyBorder="1" applyAlignment="1">
      <alignment horizontal="center" vertical="center" wrapText="1"/>
    </xf>
    <xf numFmtId="0" fontId="0" fillId="0" borderId="9" xfId="0" applyBorder="1"/>
    <xf numFmtId="0" fontId="0" fillId="14" borderId="1" xfId="0" applyFill="1" applyBorder="1"/>
    <xf numFmtId="0" fontId="5" fillId="3" borderId="1" xfId="0" applyFont="1" applyFill="1" applyBorder="1" applyAlignment="1">
      <alignment vertical="center"/>
    </xf>
    <xf numFmtId="0" fontId="0" fillId="2" borderId="1" xfId="0" applyFill="1" applyBorder="1"/>
    <xf numFmtId="0" fontId="0" fillId="2" borderId="0" xfId="0" applyFill="1" applyAlignment="1">
      <alignment horizontal="left"/>
    </xf>
    <xf numFmtId="0" fontId="5" fillId="3" borderId="0" xfId="0" applyFont="1" applyFill="1" applyAlignment="1">
      <alignment horizontal="justify" vertical="center"/>
    </xf>
    <xf numFmtId="0" fontId="0" fillId="3" borderId="0" xfId="0" applyFill="1" applyAlignment="1">
      <alignment horizontal="justify" vertical="center"/>
    </xf>
    <xf numFmtId="0" fontId="0" fillId="3" borderId="0" xfId="0" applyFill="1" applyAlignment="1">
      <alignment horizontal="center" wrapText="1"/>
    </xf>
    <xf numFmtId="0" fontId="23" fillId="3" borderId="0" xfId="0" applyFont="1" applyFill="1" applyAlignment="1">
      <alignment horizontal="center" vertical="center" wrapText="1"/>
    </xf>
    <xf numFmtId="0" fontId="5" fillId="3" borderId="0" xfId="0" applyFont="1" applyFill="1" applyAlignment="1">
      <alignment horizontal="center" vertical="center"/>
    </xf>
    <xf numFmtId="0" fontId="5" fillId="2" borderId="5" xfId="0" applyFont="1" applyFill="1" applyBorder="1" applyAlignment="1">
      <alignment horizontal="center" vertical="center"/>
    </xf>
    <xf numFmtId="0" fontId="10" fillId="9" borderId="1"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21" fillId="9" borderId="1" xfId="0" applyFont="1" applyFill="1" applyBorder="1" applyAlignment="1">
      <alignment horizontal="left" vertical="center" wrapText="1"/>
    </xf>
    <xf numFmtId="0" fontId="22" fillId="9" borderId="1" xfId="0" applyFont="1" applyFill="1" applyBorder="1" applyAlignment="1">
      <alignment horizontal="left" vertical="center" wrapText="1"/>
    </xf>
    <xf numFmtId="0" fontId="18" fillId="3" borderId="1" xfId="0" applyFont="1" applyFill="1" applyBorder="1" applyAlignment="1">
      <alignment horizontal="center" vertical="center"/>
    </xf>
    <xf numFmtId="0" fontId="16" fillId="15"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22" fillId="9" borderId="6" xfId="0" applyFont="1" applyFill="1" applyBorder="1" applyAlignment="1">
      <alignment vertical="center" wrapText="1"/>
    </xf>
    <xf numFmtId="0" fontId="22" fillId="9" borderId="8" xfId="0" applyFont="1" applyFill="1" applyBorder="1" applyAlignment="1">
      <alignment vertical="center" wrapText="1"/>
    </xf>
    <xf numFmtId="0" fontId="22" fillId="9" borderId="2" xfId="0" applyFont="1" applyFill="1" applyBorder="1" applyAlignment="1">
      <alignment vertical="center" wrapText="1"/>
    </xf>
    <xf numFmtId="0" fontId="16" fillId="15" borderId="28" xfId="0" applyFont="1" applyFill="1" applyBorder="1" applyAlignment="1">
      <alignment horizontal="center" vertical="center" wrapText="1"/>
    </xf>
    <xf numFmtId="0" fontId="16" fillId="15" borderId="29" xfId="0" applyFont="1" applyFill="1" applyBorder="1" applyAlignment="1">
      <alignment horizontal="center" vertical="center" wrapText="1"/>
    </xf>
    <xf numFmtId="0" fontId="16" fillId="15" borderId="30" xfId="0" applyFont="1" applyFill="1" applyBorder="1" applyAlignment="1">
      <alignment horizontal="center" vertical="center" wrapText="1"/>
    </xf>
    <xf numFmtId="0" fontId="18" fillId="3" borderId="31" xfId="0" applyFont="1" applyFill="1" applyBorder="1" applyAlignment="1">
      <alignment horizontal="center" vertical="center"/>
    </xf>
    <xf numFmtId="0" fontId="18" fillId="3" borderId="32" xfId="0" applyFont="1" applyFill="1" applyBorder="1" applyAlignment="1">
      <alignment horizontal="center" vertical="center"/>
    </xf>
    <xf numFmtId="0" fontId="18" fillId="3" borderId="33" xfId="0" applyFont="1" applyFill="1" applyBorder="1" applyAlignment="1">
      <alignment horizontal="center" vertical="center"/>
    </xf>
    <xf numFmtId="0" fontId="21" fillId="9" borderId="6" xfId="0" applyFont="1" applyFill="1" applyBorder="1" applyAlignment="1">
      <alignment horizontal="left" vertical="center" wrapText="1"/>
    </xf>
    <xf numFmtId="0" fontId="21" fillId="9" borderId="8" xfId="0" applyFont="1" applyFill="1" applyBorder="1" applyAlignment="1">
      <alignment horizontal="left" vertical="center" wrapText="1"/>
    </xf>
    <xf numFmtId="0" fontId="21" fillId="9" borderId="2" xfId="0" applyFont="1" applyFill="1" applyBorder="1" applyAlignment="1">
      <alignment horizontal="left" vertical="center" wrapText="1"/>
    </xf>
    <xf numFmtId="0" fontId="22" fillId="9" borderId="34" xfId="0" applyFont="1" applyFill="1" applyBorder="1" applyAlignment="1">
      <alignment vertical="center" wrapText="1"/>
    </xf>
    <xf numFmtId="0" fontId="22" fillId="9" borderId="35" xfId="0" applyFont="1" applyFill="1" applyBorder="1" applyAlignment="1">
      <alignment vertical="center" wrapText="1"/>
    </xf>
    <xf numFmtId="0" fontId="22" fillId="9" borderId="36" xfId="0" applyFont="1" applyFill="1" applyBorder="1" applyAlignment="1">
      <alignment vertical="center" wrapText="1"/>
    </xf>
    <xf numFmtId="0" fontId="20" fillId="10" borderId="37" xfId="0" applyFont="1" applyFill="1" applyBorder="1" applyAlignment="1">
      <alignment horizontal="center" vertical="center" wrapText="1"/>
    </xf>
    <xf numFmtId="0" fontId="20" fillId="10" borderId="38" xfId="0" applyFont="1" applyFill="1" applyBorder="1" applyAlignment="1">
      <alignment horizontal="center" vertical="center" wrapText="1"/>
    </xf>
    <xf numFmtId="0" fontId="20" fillId="10" borderId="39" xfId="0" applyFont="1" applyFill="1" applyBorder="1" applyAlignment="1">
      <alignment horizontal="center" vertical="center" wrapText="1"/>
    </xf>
    <xf numFmtId="0" fontId="20" fillId="10" borderId="40" xfId="0" applyFont="1" applyFill="1" applyBorder="1" applyAlignment="1">
      <alignment horizontal="center" vertical="center" wrapText="1"/>
    </xf>
    <xf numFmtId="0" fontId="20" fillId="10" borderId="41" xfId="0" applyFont="1" applyFill="1" applyBorder="1" applyAlignment="1">
      <alignment horizontal="center" vertical="center" wrapText="1"/>
    </xf>
    <xf numFmtId="0" fontId="20" fillId="10" borderId="42" xfId="0" applyFont="1" applyFill="1" applyBorder="1" applyAlignment="1">
      <alignment horizontal="center" vertical="center" wrapText="1"/>
    </xf>
    <xf numFmtId="0" fontId="20" fillId="5" borderId="28"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20" fillId="5" borderId="30" xfId="0" applyFont="1" applyFill="1" applyBorder="1" applyAlignment="1">
      <alignment horizontal="center" vertical="center" wrapText="1"/>
    </xf>
    <xf numFmtId="0" fontId="20" fillId="7" borderId="37" xfId="0" applyFont="1" applyFill="1" applyBorder="1" applyAlignment="1">
      <alignment horizontal="center" vertical="center" wrapText="1"/>
    </xf>
    <xf numFmtId="0" fontId="20" fillId="7" borderId="39" xfId="0" applyFont="1" applyFill="1" applyBorder="1" applyAlignment="1">
      <alignment horizontal="center" vertical="center" wrapText="1"/>
    </xf>
    <xf numFmtId="0" fontId="20" fillId="7" borderId="40" xfId="0" applyFont="1" applyFill="1" applyBorder="1" applyAlignment="1">
      <alignment horizontal="center" vertical="center" wrapText="1"/>
    </xf>
    <xf numFmtId="0" fontId="20" fillId="7" borderId="42" xfId="0" applyFont="1" applyFill="1" applyBorder="1" applyAlignment="1">
      <alignment horizontal="center" vertical="center" wrapText="1"/>
    </xf>
    <xf numFmtId="0" fontId="20" fillId="9" borderId="28" xfId="0" applyFont="1" applyFill="1" applyBorder="1" applyAlignment="1">
      <alignment horizontal="center" vertical="center" wrapText="1"/>
    </xf>
    <xf numFmtId="0" fontId="20" fillId="9" borderId="30"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18" fillId="3" borderId="6"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2" xfId="0" applyFont="1" applyFill="1" applyBorder="1" applyAlignment="1">
      <alignment horizontal="center" vertical="center"/>
    </xf>
    <xf numFmtId="0" fontId="6" fillId="4" borderId="43"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0" fillId="0" borderId="6"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14" fillId="16" borderId="1" xfId="0" applyFont="1" applyFill="1" applyBorder="1" applyAlignment="1">
      <alignment horizontal="center" vertical="center"/>
    </xf>
    <xf numFmtId="0" fontId="5" fillId="7" borderId="12" xfId="0" applyFont="1" applyFill="1" applyBorder="1" applyAlignment="1">
      <alignment horizontal="center"/>
    </xf>
    <xf numFmtId="0" fontId="5" fillId="7" borderId="5" xfId="0" applyFont="1" applyFill="1" applyBorder="1" applyAlignment="1">
      <alignment horizontal="center"/>
    </xf>
    <xf numFmtId="0" fontId="5" fillId="7" borderId="10" xfId="0" applyFont="1" applyFill="1" applyBorder="1" applyAlignment="1">
      <alignment horizont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5" fillId="18" borderId="12" xfId="0" applyFont="1" applyFill="1" applyBorder="1" applyAlignment="1">
      <alignment horizontal="center"/>
    </xf>
    <xf numFmtId="0" fontId="5" fillId="18" borderId="5" xfId="0" applyFont="1" applyFill="1" applyBorder="1" applyAlignment="1">
      <alignment horizontal="center"/>
    </xf>
    <xf numFmtId="0" fontId="5" fillId="18" borderId="10" xfId="0"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0" fontId="13" fillId="17" borderId="1" xfId="0" applyFont="1" applyFill="1"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6" xfId="0" applyBorder="1" applyAlignment="1">
      <alignment horizontal="center"/>
    </xf>
    <xf numFmtId="0" fontId="0" fillId="0" borderId="19"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0" xfId="0" applyAlignment="1">
      <alignment horizontal="center" vertical="center"/>
    </xf>
    <xf numFmtId="0" fontId="5" fillId="16" borderId="21" xfId="0" applyFont="1" applyFill="1" applyBorder="1" applyAlignment="1">
      <alignment horizontal="center"/>
    </xf>
    <xf numFmtId="0" fontId="5" fillId="16" borderId="0" xfId="0" applyFont="1" applyFill="1" applyAlignment="1">
      <alignment horizontal="center"/>
    </xf>
    <xf numFmtId="0" fontId="5" fillId="16" borderId="22" xfId="0" applyFont="1" applyFill="1" applyBorder="1" applyAlignment="1">
      <alignment horizontal="center"/>
    </xf>
    <xf numFmtId="0" fontId="17" fillId="0" borderId="1" xfId="0" applyFont="1" applyBorder="1" applyAlignment="1">
      <alignment horizontal="center" vertical="center"/>
    </xf>
    <xf numFmtId="0" fontId="13" fillId="0" borderId="1" xfId="0" applyFont="1" applyBorder="1" applyAlignment="1">
      <alignment horizontal="center" vertical="center"/>
    </xf>
    <xf numFmtId="0" fontId="0" fillId="0" borderId="4" xfId="0" applyBorder="1" applyAlignment="1">
      <alignment horizontal="center"/>
    </xf>
    <xf numFmtId="0" fontId="0" fillId="0" borderId="14" xfId="0" applyBorder="1" applyAlignment="1">
      <alignment horizontal="center"/>
    </xf>
    <xf numFmtId="0" fontId="16" fillId="15" borderId="13" xfId="0" applyFont="1" applyFill="1" applyBorder="1" applyAlignment="1">
      <alignment horizontal="center" vertical="center" wrapText="1"/>
    </xf>
    <xf numFmtId="0" fontId="16" fillId="15" borderId="4" xfId="0" applyFont="1" applyFill="1" applyBorder="1" applyAlignment="1">
      <alignment horizontal="center" vertical="center" wrapText="1"/>
    </xf>
    <xf numFmtId="0" fontId="16" fillId="15" borderId="14" xfId="0" applyFont="1" applyFill="1" applyBorder="1" applyAlignment="1">
      <alignment horizontal="center" vertical="center" wrapText="1"/>
    </xf>
    <xf numFmtId="0" fontId="17" fillId="0" borderId="9" xfId="0" applyFont="1" applyBorder="1" applyAlignment="1">
      <alignment horizontal="center" vertical="center"/>
    </xf>
    <xf numFmtId="0" fontId="13" fillId="0" borderId="9" xfId="0" applyFont="1" applyBorder="1" applyAlignment="1">
      <alignment horizontal="center" vertical="center"/>
    </xf>
    <xf numFmtId="0" fontId="17" fillId="0" borderId="9" xfId="0" applyFont="1" applyBorder="1" applyAlignment="1">
      <alignment horizontal="center"/>
    </xf>
    <xf numFmtId="0" fontId="5" fillId="18" borderId="1" xfId="0" applyFont="1" applyFill="1" applyBorder="1" applyAlignment="1">
      <alignment horizontal="center"/>
    </xf>
    <xf numFmtId="0" fontId="5" fillId="16" borderId="3" xfId="0" applyFont="1" applyFill="1" applyBorder="1" applyAlignment="1">
      <alignment horizontal="center"/>
    </xf>
    <xf numFmtId="0" fontId="5" fillId="19" borderId="21" xfId="0" applyFont="1" applyFill="1" applyBorder="1" applyAlignment="1">
      <alignment horizontal="center" vertical="center" wrapText="1"/>
    </xf>
    <xf numFmtId="0" fontId="5" fillId="19" borderId="0" xfId="0" applyFont="1" applyFill="1" applyAlignment="1">
      <alignment horizontal="center" vertical="center" wrapText="1"/>
    </xf>
    <xf numFmtId="0" fontId="5" fillId="19" borderId="22" xfId="0" applyFont="1" applyFill="1" applyBorder="1" applyAlignment="1">
      <alignment horizontal="center" vertical="center" wrapText="1"/>
    </xf>
    <xf numFmtId="0" fontId="0" fillId="19" borderId="16" xfId="0" applyFill="1" applyBorder="1" applyAlignment="1">
      <alignment horizontal="center" vertical="center"/>
    </xf>
    <xf numFmtId="0" fontId="0" fillId="19" borderId="18" xfId="0" applyFill="1" applyBorder="1" applyAlignment="1">
      <alignment horizontal="center" vertical="center"/>
    </xf>
    <xf numFmtId="0" fontId="0" fillId="19" borderId="9" xfId="0" applyFill="1" applyBorder="1" applyAlignment="1">
      <alignment horizontal="center" vertical="center"/>
    </xf>
    <xf numFmtId="0" fontId="0" fillId="0" borderId="9" xfId="0" applyBorder="1" applyAlignment="1">
      <alignment horizontal="center"/>
    </xf>
    <xf numFmtId="0" fontId="0" fillId="0" borderId="1" xfId="0" applyBorder="1" applyAlignment="1">
      <alignment horizontal="center" vertical="center" wrapText="1"/>
    </xf>
    <xf numFmtId="0" fontId="5" fillId="18" borderId="13" xfId="0" applyFont="1" applyFill="1" applyBorder="1" applyAlignment="1">
      <alignment horizontal="center" vertical="center"/>
    </xf>
    <xf numFmtId="0" fontId="5" fillId="18" borderId="4" xfId="0" applyFont="1" applyFill="1" applyBorder="1" applyAlignment="1">
      <alignment horizontal="center" vertical="center"/>
    </xf>
    <xf numFmtId="0" fontId="5" fillId="18" borderId="14" xfId="0" applyFont="1" applyFill="1" applyBorder="1" applyAlignment="1">
      <alignment horizontal="center" vertical="center"/>
    </xf>
    <xf numFmtId="0" fontId="5" fillId="7" borderId="3" xfId="0" applyFont="1" applyFill="1" applyBorder="1" applyAlignment="1">
      <alignment horizontal="center" vertical="center" wrapText="1"/>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5" fillId="20" borderId="3" xfId="0" applyFont="1" applyFill="1" applyBorder="1" applyAlignment="1">
      <alignment horizontal="center" vertical="center"/>
    </xf>
    <xf numFmtId="0" fontId="5" fillId="2" borderId="5" xfId="0" applyFont="1" applyFill="1" applyBorder="1" applyAlignment="1">
      <alignment horizontal="left" vertical="center"/>
    </xf>
    <xf numFmtId="0" fontId="13" fillId="19" borderId="15" xfId="0" applyFont="1" applyFill="1" applyBorder="1" applyAlignment="1">
      <alignment horizontal="center" vertical="center"/>
    </xf>
    <xf numFmtId="0" fontId="13" fillId="19" borderId="16" xfId="0" applyFont="1" applyFill="1" applyBorder="1" applyAlignment="1">
      <alignment horizontal="center" vertical="center"/>
    </xf>
    <xf numFmtId="0" fontId="13" fillId="19" borderId="19" xfId="0" applyFont="1" applyFill="1" applyBorder="1" applyAlignment="1">
      <alignment horizontal="center" vertical="center"/>
    </xf>
    <xf numFmtId="0" fontId="13" fillId="0" borderId="24" xfId="0" applyFont="1" applyBorder="1" applyAlignment="1">
      <alignment horizontal="center" vertical="center" wrapText="1"/>
    </xf>
    <xf numFmtId="0" fontId="13" fillId="0" borderId="9" xfId="0" applyFont="1" applyBorder="1" applyAlignment="1">
      <alignment horizontal="center" vertical="center" wrapText="1"/>
    </xf>
    <xf numFmtId="0" fontId="0" fillId="0" borderId="23" xfId="0" applyBorder="1" applyAlignment="1">
      <alignment horizontal="center"/>
    </xf>
    <xf numFmtId="0" fontId="5" fillId="0" borderId="1" xfId="0" applyFont="1" applyBorder="1" applyAlignment="1">
      <alignment horizontal="center" vertical="center"/>
    </xf>
    <xf numFmtId="0" fontId="5" fillId="18" borderId="1" xfId="0" applyFont="1" applyFill="1" applyBorder="1" applyAlignment="1">
      <alignment horizontal="center" vertical="center"/>
    </xf>
    <xf numFmtId="0" fontId="5" fillId="0" borderId="1" xfId="0" applyFont="1" applyBorder="1" applyAlignment="1">
      <alignment horizontal="center" vertical="center" wrapText="1"/>
    </xf>
    <xf numFmtId="0" fontId="17" fillId="0" borderId="0" xfId="0" applyFont="1" applyAlignment="1">
      <alignment horizontal="center"/>
    </xf>
    <xf numFmtId="0" fontId="5" fillId="17" borderId="1" xfId="0" applyFont="1" applyFill="1" applyBorder="1" applyAlignment="1">
      <alignment horizontal="center" vertical="center"/>
    </xf>
    <xf numFmtId="0" fontId="5" fillId="9" borderId="1" xfId="0" applyFont="1" applyFill="1" applyBorder="1" applyAlignment="1">
      <alignment horizontal="left" vertical="center" wrapText="1"/>
    </xf>
    <xf numFmtId="0" fontId="0" fillId="2" borderId="1" xfId="0" applyFont="1" applyFill="1" applyBorder="1" applyAlignment="1">
      <alignment horizontal="center"/>
    </xf>
    <xf numFmtId="0" fontId="22" fillId="9" borderId="6" xfId="0" applyFont="1" applyFill="1" applyBorder="1" applyAlignment="1">
      <alignment horizontal="left" vertical="center" wrapText="1"/>
    </xf>
    <xf numFmtId="0" fontId="22" fillId="9" borderId="8" xfId="0" applyFont="1" applyFill="1" applyBorder="1" applyAlignment="1">
      <alignment horizontal="left" vertical="center" wrapText="1"/>
    </xf>
    <xf numFmtId="0" fontId="22" fillId="9" borderId="2" xfId="0" applyFont="1" applyFill="1" applyBorder="1" applyAlignment="1">
      <alignment horizontal="left" vertical="center" wrapText="1"/>
    </xf>
    <xf numFmtId="0" fontId="23" fillId="9" borderId="1" xfId="0" applyFont="1" applyFill="1" applyBorder="1" applyAlignment="1">
      <alignment horizontal="left" vertical="center" wrapText="1"/>
    </xf>
    <xf numFmtId="0" fontId="14" fillId="9" borderId="1" xfId="0" applyFont="1" applyFill="1" applyBorder="1" applyAlignment="1">
      <alignment horizontal="center" vertical="center"/>
    </xf>
    <xf numFmtId="0" fontId="0" fillId="9" borderId="1" xfId="0" applyFill="1" applyBorder="1" applyAlignment="1">
      <alignment horizontal="left" vertical="center" wrapText="1"/>
    </xf>
    <xf numFmtId="0" fontId="0" fillId="9" borderId="1" xfId="0" applyFill="1" applyBorder="1" applyAlignment="1">
      <alignment horizontal="left" vertical="center"/>
    </xf>
    <xf numFmtId="0" fontId="15" fillId="0" borderId="1" xfId="0" applyFont="1" applyBorder="1" applyAlignment="1">
      <alignment vertical="center" wrapText="1"/>
    </xf>
    <xf numFmtId="14" fontId="12" fillId="0" borderId="8" xfId="0" applyNumberFormat="1" applyFont="1" applyBorder="1" applyAlignment="1">
      <alignment horizontal="center"/>
    </xf>
    <xf numFmtId="14" fontId="12" fillId="0" borderId="2" xfId="0" applyNumberFormat="1" applyFont="1" applyBorder="1" applyAlignment="1">
      <alignment horizontal="center"/>
    </xf>
    <xf numFmtId="0" fontId="12" fillId="0" borderId="10" xfId="0" applyFont="1" applyBorder="1" applyAlignment="1">
      <alignment horizontal="center"/>
    </xf>
    <xf numFmtId="0" fontId="15" fillId="0" borderId="3" xfId="0" applyFont="1" applyBorder="1" applyAlignment="1">
      <alignment vertical="center" wrapText="1"/>
    </xf>
    <xf numFmtId="0" fontId="0" fillId="0" borderId="6" xfId="0" applyBorder="1" applyAlignment="1">
      <alignment horizontal="left"/>
    </xf>
    <xf numFmtId="0" fontId="0" fillId="0" borderId="8" xfId="0" applyBorder="1" applyAlignment="1">
      <alignment horizontal="left"/>
    </xf>
    <xf numFmtId="0" fontId="0" fillId="0" borderId="2" xfId="0" applyBorder="1" applyAlignment="1">
      <alignment horizontal="left"/>
    </xf>
    <xf numFmtId="0" fontId="0" fillId="0" borderId="13" xfId="0" applyBorder="1" applyAlignment="1">
      <alignment horizontal="left"/>
    </xf>
    <xf numFmtId="0" fontId="0" fillId="0" borderId="4" xfId="0" applyBorder="1" applyAlignment="1">
      <alignment horizontal="left"/>
    </xf>
    <xf numFmtId="0" fontId="0" fillId="0" borderId="14" xfId="0" applyBorder="1" applyAlignment="1">
      <alignment horizontal="left"/>
    </xf>
    <xf numFmtId="0" fontId="0" fillId="0" borderId="1" xfId="0" applyBorder="1" applyAlignment="1">
      <alignment horizontal="left"/>
    </xf>
    <xf numFmtId="0" fontId="0" fillId="0" borderId="1" xfId="0" applyBorder="1" applyAlignment="1">
      <alignment horizontal="left" vertical="center"/>
    </xf>
    <xf numFmtId="0" fontId="0" fillId="0" borderId="4" xfId="0" applyBorder="1"/>
    <xf numFmtId="0" fontId="0" fillId="0" borderId="14" xfId="0" applyBorder="1"/>
    <xf numFmtId="14" fontId="12" fillId="0" borderId="4" xfId="0" applyNumberFormat="1" applyFont="1" applyBorder="1" applyAlignment="1">
      <alignment horizontal="center"/>
    </xf>
    <xf numFmtId="0" fontId="12" fillId="0" borderId="6" xfId="0" applyFont="1" applyBorder="1" applyAlignment="1">
      <alignment horizontal="center"/>
    </xf>
    <xf numFmtId="0" fontId="0" fillId="0" borderId="8" xfId="0" applyBorder="1"/>
    <xf numFmtId="0" fontId="14"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xf numFmtId="0" fontId="0" fillId="0" borderId="0" xfId="0" applyFill="1" applyBorder="1" applyAlignment="1">
      <alignment horizontal="center"/>
    </xf>
    <xf numFmtId="0" fontId="0" fillId="16" borderId="1" xfId="0" applyFill="1"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0" fillId="9" borderId="1" xfId="0" applyFont="1" applyFill="1" applyBorder="1" applyAlignment="1">
      <alignment horizontal="center" vertical="center"/>
    </xf>
    <xf numFmtId="0" fontId="0" fillId="9"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center"/>
    </xf>
    <xf numFmtId="0" fontId="0" fillId="3" borderId="0" xfId="0" applyFill="1" applyBorder="1" applyAlignment="1">
      <alignment horizontal="center" vertical="center"/>
    </xf>
    <xf numFmtId="0" fontId="0" fillId="3" borderId="21"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49" xfId="0" applyFill="1" applyBorder="1" applyAlignment="1">
      <alignment horizontal="center" vertical="center"/>
    </xf>
    <xf numFmtId="0" fontId="0" fillId="3" borderId="51" xfId="0" applyFill="1" applyBorder="1" applyAlignment="1">
      <alignment horizontal="center" vertical="center"/>
    </xf>
    <xf numFmtId="0" fontId="0" fillId="3" borderId="52" xfId="0" applyFill="1" applyBorder="1" applyAlignment="1">
      <alignment horizontal="center" vertical="center"/>
    </xf>
    <xf numFmtId="0" fontId="0" fillId="0" borderId="9" xfId="0" applyBorder="1" applyAlignment="1">
      <alignment horizontal="left" wrapText="1"/>
    </xf>
    <xf numFmtId="0" fontId="0" fillId="3" borderId="53" xfId="0" applyFill="1" applyBorder="1" applyAlignment="1">
      <alignment horizontal="center" vertical="center"/>
    </xf>
    <xf numFmtId="0" fontId="0" fillId="3" borderId="54" xfId="0" applyFill="1" applyBorder="1" applyAlignment="1">
      <alignment horizontal="center" vertical="center"/>
    </xf>
    <xf numFmtId="0" fontId="0" fillId="3" borderId="48" xfId="0" applyFill="1" applyBorder="1" applyAlignment="1">
      <alignment horizontal="left" vertical="center" wrapText="1"/>
    </xf>
    <xf numFmtId="0" fontId="0" fillId="3" borderId="0" xfId="0" applyFill="1" applyBorder="1" applyAlignment="1">
      <alignment horizontal="left" vertical="center" wrapText="1"/>
    </xf>
    <xf numFmtId="0" fontId="0" fillId="3" borderId="22" xfId="0" applyFill="1" applyBorder="1" applyAlignment="1">
      <alignment horizontal="left" vertical="center" wrapText="1"/>
    </xf>
    <xf numFmtId="0" fontId="0" fillId="3" borderId="50" xfId="0" applyFill="1" applyBorder="1" applyAlignment="1">
      <alignment horizontal="left" vertical="center" wrapText="1"/>
    </xf>
    <xf numFmtId="0" fontId="0" fillId="3" borderId="51" xfId="0" applyFill="1" applyBorder="1" applyAlignment="1">
      <alignment horizontal="left" vertical="center" wrapText="1"/>
    </xf>
    <xf numFmtId="0" fontId="0" fillId="3" borderId="57" xfId="0" applyFill="1" applyBorder="1" applyAlignment="1">
      <alignment horizontal="left" vertical="center" wrapText="1"/>
    </xf>
    <xf numFmtId="0" fontId="0" fillId="3" borderId="58" xfId="0" applyFill="1" applyBorder="1" applyAlignment="1">
      <alignment horizontal="center" vertical="center"/>
    </xf>
    <xf numFmtId="0" fontId="0" fillId="3" borderId="55" xfId="0" applyFill="1" applyBorder="1" applyAlignment="1">
      <alignment horizontal="center" vertical="center"/>
    </xf>
    <xf numFmtId="0" fontId="0" fillId="3" borderId="56" xfId="0" applyFill="1" applyBorder="1" applyAlignment="1">
      <alignment horizontal="center" vertical="center"/>
    </xf>
    <xf numFmtId="0" fontId="0" fillId="3" borderId="45" xfId="0" applyFill="1" applyBorder="1" applyAlignment="1">
      <alignment horizontal="left" vertical="center" wrapText="1"/>
    </xf>
    <xf numFmtId="0" fontId="0" fillId="3" borderId="46" xfId="0" applyFill="1" applyBorder="1" applyAlignment="1">
      <alignment horizontal="left" vertical="center" wrapText="1"/>
    </xf>
    <xf numFmtId="0" fontId="0" fillId="3" borderId="59" xfId="0" applyFill="1" applyBorder="1" applyAlignment="1">
      <alignment horizontal="left" vertical="center" wrapText="1"/>
    </xf>
    <xf numFmtId="0" fontId="5" fillId="12" borderId="1" xfId="0" applyFont="1" applyFill="1" applyBorder="1" applyAlignment="1">
      <alignment horizontal="left" vertical="center"/>
    </xf>
    <xf numFmtId="0" fontId="0" fillId="16" borderId="13" xfId="0" applyFill="1" applyBorder="1" applyAlignment="1">
      <alignment horizontal="left" vertical="center" wrapText="1"/>
    </xf>
    <xf numFmtId="0" fontId="0" fillId="16" borderId="4" xfId="0" applyFill="1" applyBorder="1" applyAlignment="1">
      <alignment horizontal="left" vertical="center" wrapText="1"/>
    </xf>
    <xf numFmtId="0" fontId="0" fillId="16" borderId="14" xfId="0" applyFill="1" applyBorder="1" applyAlignment="1">
      <alignment horizontal="left" vertical="center" wrapText="1"/>
    </xf>
    <xf numFmtId="0" fontId="0" fillId="16" borderId="12" xfId="0" applyFill="1" applyBorder="1" applyAlignment="1">
      <alignment horizontal="left" vertical="center" wrapText="1"/>
    </xf>
    <xf numFmtId="0" fontId="0" fillId="16" borderId="5" xfId="0" applyFill="1" applyBorder="1" applyAlignment="1">
      <alignment horizontal="left" vertical="center" wrapText="1"/>
    </xf>
    <xf numFmtId="0" fontId="0" fillId="16" borderId="10" xfId="0" applyFill="1" applyBorder="1" applyAlignment="1">
      <alignment horizontal="left" vertical="center" wrapText="1"/>
    </xf>
    <xf numFmtId="0" fontId="0" fillId="0" borderId="4" xfId="0" applyFill="1" applyBorder="1" applyAlignment="1">
      <alignment horizontal="center" vertical="center" wrapText="1"/>
    </xf>
    <xf numFmtId="0" fontId="12" fillId="0" borderId="2" xfId="0" applyFont="1" applyBorder="1" applyAlignment="1">
      <alignment horizontal="center"/>
    </xf>
    <xf numFmtId="0" fontId="12" fillId="0" borderId="4" xfId="0" applyFont="1" applyBorder="1" applyAlignment="1">
      <alignment horizontal="center"/>
    </xf>
    <xf numFmtId="0" fontId="12" fillId="0" borderId="14" xfId="0" applyFont="1" applyBorder="1" applyAlignment="1">
      <alignment horizontal="center"/>
    </xf>
    <xf numFmtId="0" fontId="15" fillId="0" borderId="9" xfId="0" applyFont="1" applyBorder="1" applyAlignment="1">
      <alignment vertical="center" wrapText="1"/>
    </xf>
    <xf numFmtId="0" fontId="13" fillId="0" borderId="1" xfId="0" applyFont="1" applyBorder="1" applyAlignment="1">
      <alignment horizontal="left" vertical="center"/>
    </xf>
    <xf numFmtId="0" fontId="13" fillId="0" borderId="9" xfId="0" applyFont="1" applyBorder="1" applyAlignment="1">
      <alignment horizontal="left" vertical="center"/>
    </xf>
    <xf numFmtId="0" fontId="5" fillId="0" borderId="6" xfId="0" applyFont="1" applyFill="1" applyBorder="1" applyAlignment="1">
      <alignment horizontal="center"/>
    </xf>
    <xf numFmtId="0" fontId="5" fillId="0" borderId="8" xfId="0" applyFont="1" applyFill="1" applyBorder="1" applyAlignment="1">
      <alignment horizontal="center"/>
    </xf>
    <xf numFmtId="0" fontId="5" fillId="0" borderId="2" xfId="0" applyFont="1" applyFill="1" applyBorder="1" applyAlignment="1">
      <alignment horizontal="center"/>
    </xf>
    <xf numFmtId="0" fontId="5" fillId="16" borderId="6" xfId="0" applyFont="1" applyFill="1" applyBorder="1" applyAlignment="1">
      <alignment horizontal="left" vertical="center"/>
    </xf>
    <xf numFmtId="0" fontId="5" fillId="16" borderId="2" xfId="0" applyFont="1" applyFill="1" applyBorder="1" applyAlignment="1">
      <alignment horizontal="left" vertical="center"/>
    </xf>
    <xf numFmtId="0" fontId="0" fillId="6" borderId="3" xfId="0" applyFill="1" applyBorder="1" applyAlignment="1">
      <alignment horizontal="left" vertical="center"/>
    </xf>
    <xf numFmtId="0" fontId="0" fillId="0" borderId="6" xfId="0" applyBorder="1" applyAlignment="1">
      <alignment horizontal="left" vertical="center"/>
    </xf>
    <xf numFmtId="0" fontId="0" fillId="0" borderId="2" xfId="0" applyBorder="1" applyAlignment="1">
      <alignment horizontal="left" vertical="center"/>
    </xf>
    <xf numFmtId="0" fontId="0" fillId="0" borderId="16" xfId="0" applyBorder="1" applyAlignment="1">
      <alignment horizontal="center" vertical="center"/>
    </xf>
    <xf numFmtId="0" fontId="0" fillId="0" borderId="9" xfId="0" applyBorder="1" applyAlignment="1">
      <alignment horizontal="center" vertical="center"/>
    </xf>
    <xf numFmtId="0" fontId="5" fillId="5" borderId="6"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2"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4.2Art&#237;culos'!A1"/><Relationship Id="rId3" Type="http://schemas.openxmlformats.org/officeDocument/2006/relationships/hyperlink" Target="#'6.2.1AMB. F&#205;SICOS'!A1"/><Relationship Id="rId7" Type="http://schemas.openxmlformats.org/officeDocument/2006/relationships/hyperlink" Target="#'2.1.2AfinidadAsignat'!A1"/><Relationship Id="rId2" Type="http://schemas.openxmlformats.org/officeDocument/2006/relationships/hyperlink" Target="#'4.2.4Ponencias'!A1"/><Relationship Id="rId1" Type="http://schemas.openxmlformats.org/officeDocument/2006/relationships/hyperlink" Target="#'4.2.4Libros y cap'!A1"/><Relationship Id="rId6" Type="http://schemas.openxmlformats.org/officeDocument/2006/relationships/hyperlink" Target="#'6.3ACERVO'!A1"/><Relationship Id="rId5" Type="http://schemas.openxmlformats.org/officeDocument/2006/relationships/hyperlink" Target="#'6.2.1AMB. EXPERIM'!A1"/><Relationship Id="rId4" Type="http://schemas.openxmlformats.org/officeDocument/2006/relationships/hyperlink" Target="#'6.2.1AMB. VIRTUAL'!A1"/></Relationships>
</file>

<file path=xl/drawings/_rels/drawing2.xml.rels><?xml version="1.0" encoding="UTF-8" standalone="yes"?>
<Relationships xmlns="http://schemas.openxmlformats.org/package/2006/relationships"><Relationship Id="rId1" Type="http://schemas.openxmlformats.org/officeDocument/2006/relationships/hyperlink" Target="#Contenido!A1"/></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2</xdr:col>
      <xdr:colOff>19050</xdr:colOff>
      <xdr:row>9</xdr:row>
      <xdr:rowOff>82550</xdr:rowOff>
    </xdr:from>
    <xdr:to>
      <xdr:col>2</xdr:col>
      <xdr:colOff>552450</xdr:colOff>
      <xdr:row>9</xdr:row>
      <xdr:rowOff>266700</xdr:rowOff>
    </xdr:to>
    <xdr:sp macro="" textlink="">
      <xdr:nvSpPr>
        <xdr:cNvPr id="4" name="Flecha: a la derecha 3">
          <a:hlinkClick xmlns:r="http://schemas.openxmlformats.org/officeDocument/2006/relationships" r:id="rId1"/>
          <a:extLst>
            <a:ext uri="{FF2B5EF4-FFF2-40B4-BE49-F238E27FC236}">
              <a16:creationId xmlns:a16="http://schemas.microsoft.com/office/drawing/2014/main" id="{990E5237-0489-4210-B2B0-83D94DAC7664}"/>
            </a:ext>
          </a:extLst>
        </xdr:cNvPr>
        <xdr:cNvSpPr/>
      </xdr:nvSpPr>
      <xdr:spPr>
        <a:xfrm>
          <a:off x="4775200" y="23050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10</xdr:row>
      <xdr:rowOff>88900</xdr:rowOff>
    </xdr:from>
    <xdr:to>
      <xdr:col>2</xdr:col>
      <xdr:colOff>546100</xdr:colOff>
      <xdr:row>10</xdr:row>
      <xdr:rowOff>273050</xdr:rowOff>
    </xdr:to>
    <xdr:sp macro="" textlink="">
      <xdr:nvSpPr>
        <xdr:cNvPr id="5" name="Flecha: a la derecha 4">
          <a:hlinkClick xmlns:r="http://schemas.openxmlformats.org/officeDocument/2006/relationships" r:id="rId2"/>
          <a:extLst>
            <a:ext uri="{FF2B5EF4-FFF2-40B4-BE49-F238E27FC236}">
              <a16:creationId xmlns:a16="http://schemas.microsoft.com/office/drawing/2014/main" id="{97A3BABC-AE2A-4EC9-9DC0-31560DEC6F06}"/>
            </a:ext>
          </a:extLst>
        </xdr:cNvPr>
        <xdr:cNvSpPr/>
      </xdr:nvSpPr>
      <xdr:spPr>
        <a:xfrm>
          <a:off x="4768850" y="26860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11</xdr:row>
      <xdr:rowOff>107950</xdr:rowOff>
    </xdr:from>
    <xdr:to>
      <xdr:col>2</xdr:col>
      <xdr:colOff>546100</xdr:colOff>
      <xdr:row>11</xdr:row>
      <xdr:rowOff>292100</xdr:rowOff>
    </xdr:to>
    <xdr:sp macro="" textlink="">
      <xdr:nvSpPr>
        <xdr:cNvPr id="6" name="Flecha: a la derecha 5">
          <a:hlinkClick xmlns:r="http://schemas.openxmlformats.org/officeDocument/2006/relationships" r:id="rId3"/>
          <a:extLst>
            <a:ext uri="{FF2B5EF4-FFF2-40B4-BE49-F238E27FC236}">
              <a16:creationId xmlns:a16="http://schemas.microsoft.com/office/drawing/2014/main" id="{5294D7B5-1E3F-4165-960B-2BA2D3699D23}"/>
            </a:ext>
          </a:extLst>
        </xdr:cNvPr>
        <xdr:cNvSpPr/>
      </xdr:nvSpPr>
      <xdr:spPr>
        <a:xfrm>
          <a:off x="4768850" y="30797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19050</xdr:colOff>
      <xdr:row>12</xdr:row>
      <xdr:rowOff>82550</xdr:rowOff>
    </xdr:from>
    <xdr:to>
      <xdr:col>2</xdr:col>
      <xdr:colOff>552450</xdr:colOff>
      <xdr:row>12</xdr:row>
      <xdr:rowOff>266700</xdr:rowOff>
    </xdr:to>
    <xdr:sp macro="" textlink="">
      <xdr:nvSpPr>
        <xdr:cNvPr id="7" name="Flecha: a la derecha 6">
          <a:hlinkClick xmlns:r="http://schemas.openxmlformats.org/officeDocument/2006/relationships" r:id="rId4"/>
          <a:extLst>
            <a:ext uri="{FF2B5EF4-FFF2-40B4-BE49-F238E27FC236}">
              <a16:creationId xmlns:a16="http://schemas.microsoft.com/office/drawing/2014/main" id="{A2F41143-6347-4AC7-AEC6-6B4F5E4AB2F4}"/>
            </a:ext>
          </a:extLst>
        </xdr:cNvPr>
        <xdr:cNvSpPr/>
      </xdr:nvSpPr>
      <xdr:spPr>
        <a:xfrm>
          <a:off x="4775200" y="34290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13</xdr:row>
      <xdr:rowOff>82550</xdr:rowOff>
    </xdr:from>
    <xdr:to>
      <xdr:col>2</xdr:col>
      <xdr:colOff>546100</xdr:colOff>
      <xdr:row>13</xdr:row>
      <xdr:rowOff>266700</xdr:rowOff>
    </xdr:to>
    <xdr:sp macro="" textlink="">
      <xdr:nvSpPr>
        <xdr:cNvPr id="8" name="Flecha: a la derecha 7">
          <a:hlinkClick xmlns:r="http://schemas.openxmlformats.org/officeDocument/2006/relationships" r:id="rId5"/>
          <a:extLst>
            <a:ext uri="{FF2B5EF4-FFF2-40B4-BE49-F238E27FC236}">
              <a16:creationId xmlns:a16="http://schemas.microsoft.com/office/drawing/2014/main" id="{F2BDCB18-37AD-4145-BF75-31BC37BA3F89}"/>
            </a:ext>
          </a:extLst>
        </xdr:cNvPr>
        <xdr:cNvSpPr/>
      </xdr:nvSpPr>
      <xdr:spPr>
        <a:xfrm>
          <a:off x="4794250" y="38036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14</xdr:row>
      <xdr:rowOff>95250</xdr:rowOff>
    </xdr:from>
    <xdr:to>
      <xdr:col>2</xdr:col>
      <xdr:colOff>546100</xdr:colOff>
      <xdr:row>14</xdr:row>
      <xdr:rowOff>279400</xdr:rowOff>
    </xdr:to>
    <xdr:sp macro="" textlink="">
      <xdr:nvSpPr>
        <xdr:cNvPr id="9" name="Flecha: a la derecha 8">
          <a:hlinkClick xmlns:r="http://schemas.openxmlformats.org/officeDocument/2006/relationships" r:id="rId6"/>
          <a:extLst>
            <a:ext uri="{FF2B5EF4-FFF2-40B4-BE49-F238E27FC236}">
              <a16:creationId xmlns:a16="http://schemas.microsoft.com/office/drawing/2014/main" id="{BCF30457-A7FB-4CAC-B7E8-B163E60EB309}"/>
            </a:ext>
          </a:extLst>
        </xdr:cNvPr>
        <xdr:cNvSpPr/>
      </xdr:nvSpPr>
      <xdr:spPr>
        <a:xfrm>
          <a:off x="4794250" y="41910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6350</xdr:colOff>
      <xdr:row>7</xdr:row>
      <xdr:rowOff>114300</xdr:rowOff>
    </xdr:from>
    <xdr:to>
      <xdr:col>2</xdr:col>
      <xdr:colOff>539750</xdr:colOff>
      <xdr:row>7</xdr:row>
      <xdr:rowOff>298450</xdr:rowOff>
    </xdr:to>
    <xdr:sp macro="" textlink="">
      <xdr:nvSpPr>
        <xdr:cNvPr id="10" name="Flecha: a la derecha 9">
          <a:hlinkClick xmlns:r="http://schemas.openxmlformats.org/officeDocument/2006/relationships" r:id="rId7"/>
          <a:extLst>
            <a:ext uri="{FF2B5EF4-FFF2-40B4-BE49-F238E27FC236}">
              <a16:creationId xmlns:a16="http://schemas.microsoft.com/office/drawing/2014/main" id="{E5339AF3-7D7B-C698-D62C-F8365764736C}"/>
            </a:ext>
          </a:extLst>
        </xdr:cNvPr>
        <xdr:cNvSpPr/>
      </xdr:nvSpPr>
      <xdr:spPr>
        <a:xfrm>
          <a:off x="4787900" y="15875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6350</xdr:colOff>
      <xdr:row>8</xdr:row>
      <xdr:rowOff>95250</xdr:rowOff>
    </xdr:from>
    <xdr:to>
      <xdr:col>2</xdr:col>
      <xdr:colOff>539750</xdr:colOff>
      <xdr:row>8</xdr:row>
      <xdr:rowOff>279400</xdr:rowOff>
    </xdr:to>
    <xdr:sp macro="" textlink="">
      <xdr:nvSpPr>
        <xdr:cNvPr id="11" name="Flecha: a la derecha 10">
          <a:hlinkClick xmlns:r="http://schemas.openxmlformats.org/officeDocument/2006/relationships" r:id="rId8"/>
          <a:extLst>
            <a:ext uri="{FF2B5EF4-FFF2-40B4-BE49-F238E27FC236}">
              <a16:creationId xmlns:a16="http://schemas.microsoft.com/office/drawing/2014/main" id="{D6ABE7A1-D200-7797-3296-31010021B655}"/>
            </a:ext>
          </a:extLst>
        </xdr:cNvPr>
        <xdr:cNvSpPr/>
      </xdr:nvSpPr>
      <xdr:spPr>
        <a:xfrm>
          <a:off x="4787900" y="19431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19B95573-D8EE-E282-214D-9D410077EC1F}"/>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89774BA9-4F98-43BF-91B5-D73A85F30338}"/>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ADDF317A-5F77-4F75-8F14-D4A99F469329}"/>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271C367E-7F8A-4811-91B4-0C963D73D810}"/>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30BE8179-B8DF-405A-8BDC-D8A1F855EF4E}"/>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1CE09E4F-EC51-4918-A8E1-F17470B48ABB}"/>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6E2675DB-AA79-4D6E-B864-89E1A4B23FB3}"/>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6C763B86-AD46-4B79-B74F-E05DDFC6E346}"/>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view="pageBreakPreview" zoomScaleNormal="100" zoomScaleSheetLayoutView="100" workbookViewId="0">
      <selection sqref="A1:C1"/>
    </sheetView>
  </sheetViews>
  <sheetFormatPr baseColWidth="10" defaultColWidth="11.42578125" defaultRowHeight="15"/>
  <cols>
    <col min="1" max="1" width="13.28515625" customWidth="1"/>
    <col min="2" max="2" width="53.140625" customWidth="1"/>
  </cols>
  <sheetData>
    <row r="1" spans="1:3">
      <c r="A1" s="99" t="s">
        <v>177</v>
      </c>
      <c r="B1" s="99"/>
      <c r="C1" s="99"/>
    </row>
    <row r="2" spans="1:3">
      <c r="A2" s="35"/>
      <c r="B2" s="35"/>
      <c r="C2" s="35"/>
    </row>
    <row r="3" spans="1:3" ht="43.5" customHeight="1">
      <c r="A3" s="97" t="s">
        <v>0</v>
      </c>
      <c r="B3" s="97"/>
      <c r="C3" s="97"/>
    </row>
    <row r="4" spans="1:3">
      <c r="A4" s="35"/>
      <c r="B4" s="35"/>
      <c r="C4" s="35"/>
    </row>
    <row r="5" spans="1:3">
      <c r="A5" s="35"/>
      <c r="B5" s="35"/>
      <c r="C5" s="35"/>
    </row>
    <row r="6" spans="1:3">
      <c r="A6" s="98" t="s">
        <v>1</v>
      </c>
      <c r="B6" s="98"/>
      <c r="C6" s="98"/>
    </row>
    <row r="7" spans="1:3">
      <c r="A7" s="35"/>
      <c r="B7" s="35"/>
      <c r="C7" s="35"/>
    </row>
    <row r="8" spans="1:3" ht="29.45" customHeight="1">
      <c r="A8" s="95" t="s">
        <v>2</v>
      </c>
      <c r="B8" s="96" t="s">
        <v>180</v>
      </c>
      <c r="C8" s="35"/>
    </row>
    <row r="9" spans="1:3" ht="29.45" customHeight="1">
      <c r="A9" s="95" t="s">
        <v>3</v>
      </c>
      <c r="B9" s="96" t="s">
        <v>181</v>
      </c>
      <c r="C9" s="35"/>
    </row>
    <row r="10" spans="1:3" ht="29.45" customHeight="1">
      <c r="A10" s="95" t="s">
        <v>4</v>
      </c>
      <c r="B10" s="96" t="s">
        <v>182</v>
      </c>
      <c r="C10" s="35"/>
    </row>
    <row r="11" spans="1:3" ht="29.45" customHeight="1">
      <c r="A11" s="95" t="s">
        <v>5</v>
      </c>
      <c r="B11" s="96" t="s">
        <v>183</v>
      </c>
      <c r="C11" s="35"/>
    </row>
    <row r="12" spans="1:3" ht="29.45" customHeight="1">
      <c r="A12" s="95" t="s">
        <v>6</v>
      </c>
      <c r="B12" s="96" t="s">
        <v>184</v>
      </c>
      <c r="C12" s="35"/>
    </row>
    <row r="13" spans="1:3" ht="29.45" customHeight="1">
      <c r="A13" s="95" t="s">
        <v>7</v>
      </c>
      <c r="B13" s="96" t="s">
        <v>185</v>
      </c>
      <c r="C13" s="35"/>
    </row>
    <row r="14" spans="1:3" ht="29.45" customHeight="1">
      <c r="A14" s="95" t="s">
        <v>8</v>
      </c>
      <c r="B14" s="96" t="s">
        <v>186</v>
      </c>
      <c r="C14" s="35"/>
    </row>
    <row r="15" spans="1:3" ht="29.45" customHeight="1">
      <c r="A15" s="95" t="s">
        <v>9</v>
      </c>
      <c r="B15" s="96" t="s">
        <v>187</v>
      </c>
      <c r="C15" s="35"/>
    </row>
    <row r="16" spans="1:3" ht="27.95" customHeight="1">
      <c r="A16" s="99" t="s">
        <v>178</v>
      </c>
      <c r="B16" s="99"/>
      <c r="C16" s="99"/>
    </row>
  </sheetData>
  <mergeCells count="4">
    <mergeCell ref="A3:C3"/>
    <mergeCell ref="A6:C6"/>
    <mergeCell ref="A1:C1"/>
    <mergeCell ref="A16:C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P104"/>
  <sheetViews>
    <sheetView tabSelected="1" zoomScale="80" zoomScaleNormal="80" workbookViewId="0">
      <selection activeCell="J11" sqref="J11"/>
    </sheetView>
  </sheetViews>
  <sheetFormatPr baseColWidth="10" defaultColWidth="11.42578125" defaultRowHeight="15"/>
  <cols>
    <col min="1" max="1" width="12.5703125" customWidth="1"/>
    <col min="2" max="2" width="12.5703125" style="4" customWidth="1"/>
    <col min="3" max="3" width="15.7109375" customWidth="1"/>
    <col min="4" max="6" width="22.28515625" customWidth="1"/>
    <col min="7" max="8" width="40" customWidth="1"/>
    <col min="9" max="11" width="25.28515625" customWidth="1"/>
    <col min="12" max="12" width="23.7109375" customWidth="1"/>
    <col min="13" max="13" width="17.7109375" customWidth="1"/>
    <col min="16" max="16" width="0" hidden="1" customWidth="1"/>
  </cols>
  <sheetData>
    <row r="1" spans="1:16" s="4" customFormat="1" ht="47.1" customHeight="1">
      <c r="B1" s="100" t="s">
        <v>10</v>
      </c>
      <c r="C1" s="100"/>
      <c r="M1"/>
    </row>
    <row r="2" spans="1:16" ht="54" customHeight="1">
      <c r="A2" s="107" t="s">
        <v>205</v>
      </c>
      <c r="B2" s="107"/>
      <c r="C2" s="107"/>
      <c r="D2" s="107"/>
      <c r="E2" s="107"/>
      <c r="F2" s="107"/>
      <c r="G2" s="107"/>
      <c r="H2" s="107"/>
      <c r="I2" s="107"/>
      <c r="J2" s="107"/>
      <c r="K2" s="107"/>
      <c r="L2" s="107"/>
      <c r="M2" s="107"/>
    </row>
    <row r="3" spans="1:16" ht="18" customHeight="1">
      <c r="A3" s="108" t="s">
        <v>11</v>
      </c>
      <c r="B3" s="108"/>
      <c r="C3" s="108"/>
      <c r="D3" s="108"/>
      <c r="E3" s="106"/>
      <c r="F3" s="106"/>
      <c r="G3" s="106"/>
      <c r="H3" s="106"/>
      <c r="I3" s="106"/>
      <c r="J3" s="106"/>
      <c r="K3" s="106"/>
      <c r="L3" s="106"/>
      <c r="M3" s="106"/>
      <c r="P3" t="s">
        <v>12</v>
      </c>
    </row>
    <row r="4" spans="1:16" ht="18" customHeight="1">
      <c r="A4" s="108" t="s">
        <v>13</v>
      </c>
      <c r="B4" s="108"/>
      <c r="C4" s="108"/>
      <c r="D4" s="108"/>
      <c r="E4" s="106"/>
      <c r="F4" s="106"/>
      <c r="G4" s="106"/>
      <c r="H4" s="106"/>
      <c r="I4" s="106"/>
      <c r="J4" s="106"/>
      <c r="K4" s="106"/>
      <c r="L4" s="106"/>
      <c r="M4" s="106"/>
      <c r="P4" t="s">
        <v>14</v>
      </c>
    </row>
    <row r="5" spans="1:16" ht="78" customHeight="1">
      <c r="A5" s="102" t="s">
        <v>15</v>
      </c>
      <c r="B5" s="102"/>
      <c r="C5" s="102"/>
      <c r="D5" s="102"/>
      <c r="E5" s="105" t="s">
        <v>199</v>
      </c>
      <c r="F5" s="105"/>
      <c r="G5" s="105"/>
      <c r="H5" s="105"/>
      <c r="I5" s="105"/>
      <c r="J5" s="105"/>
      <c r="K5" s="105"/>
      <c r="L5" s="105"/>
      <c r="M5" s="105"/>
    </row>
    <row r="6" spans="1:16" ht="42" customHeight="1">
      <c r="A6" s="101" t="s">
        <v>16</v>
      </c>
      <c r="B6" s="101"/>
      <c r="C6" s="101"/>
      <c r="D6" s="101"/>
      <c r="E6" s="104" t="s">
        <v>188</v>
      </c>
      <c r="F6" s="104"/>
      <c r="G6" s="104"/>
      <c r="H6" s="104"/>
      <c r="I6" s="104"/>
      <c r="J6" s="104"/>
      <c r="K6" s="104"/>
      <c r="L6" s="104"/>
      <c r="M6" s="104"/>
    </row>
    <row r="7" spans="1:16" ht="19.899999999999999" customHeight="1">
      <c r="A7" s="102" t="s">
        <v>17</v>
      </c>
      <c r="B7" s="102"/>
      <c r="C7" s="102"/>
      <c r="D7" s="102"/>
      <c r="E7" s="105" t="s">
        <v>18</v>
      </c>
      <c r="F7" s="105"/>
      <c r="G7" s="105"/>
      <c r="H7" s="105"/>
      <c r="I7" s="105"/>
      <c r="J7" s="105"/>
      <c r="K7" s="105"/>
      <c r="L7" s="105"/>
      <c r="M7" s="105"/>
    </row>
    <row r="8" spans="1:16" ht="37.5" customHeight="1">
      <c r="A8" s="103" t="s">
        <v>19</v>
      </c>
      <c r="B8" s="103"/>
      <c r="C8" s="103"/>
      <c r="D8" s="103"/>
      <c r="E8" s="103"/>
      <c r="F8" s="103"/>
      <c r="G8" s="103"/>
      <c r="H8" s="333" t="s">
        <v>20</v>
      </c>
      <c r="I8" s="334"/>
      <c r="J8" s="334"/>
      <c r="K8" s="334"/>
      <c r="L8" s="334"/>
      <c r="M8" s="335"/>
    </row>
    <row r="9" spans="1:16" s="39" customFormat="1" ht="58.15" customHeight="1">
      <c r="A9" s="38" t="s">
        <v>21</v>
      </c>
      <c r="B9" s="38" t="s">
        <v>22</v>
      </c>
      <c r="C9" s="38" t="s">
        <v>23</v>
      </c>
      <c r="D9" s="38" t="s">
        <v>24</v>
      </c>
      <c r="E9" s="38" t="s">
        <v>25</v>
      </c>
      <c r="F9" s="38" t="s">
        <v>26</v>
      </c>
      <c r="G9" s="38" t="s">
        <v>27</v>
      </c>
      <c r="H9" s="10" t="s">
        <v>206</v>
      </c>
      <c r="I9" s="10" t="s">
        <v>207</v>
      </c>
      <c r="J9" s="10" t="s">
        <v>28</v>
      </c>
      <c r="K9" s="10" t="s">
        <v>29</v>
      </c>
      <c r="L9" s="36" t="s">
        <v>30</v>
      </c>
      <c r="M9" s="10" t="s">
        <v>31</v>
      </c>
    </row>
    <row r="10" spans="1:16">
      <c r="A10" s="40"/>
      <c r="B10" s="40"/>
      <c r="C10" s="40"/>
      <c r="D10" s="40"/>
      <c r="E10" s="40"/>
      <c r="F10" s="40"/>
      <c r="G10" s="41"/>
      <c r="H10" s="41"/>
      <c r="I10" s="50"/>
      <c r="J10" s="50"/>
      <c r="K10" s="50"/>
      <c r="L10" s="40" t="str">
        <f>IF(OR(I10="Si", J10="Si", K10="Si"), 1, IF(AND(I10="No", J10="No", K10="No"), 0, "N/A"))</f>
        <v>N/A</v>
      </c>
      <c r="M10" s="40"/>
    </row>
    <row r="11" spans="1:16">
      <c r="A11" s="40"/>
      <c r="B11" s="40"/>
      <c r="C11" s="40"/>
      <c r="D11" s="40"/>
      <c r="E11" s="40"/>
      <c r="F11" s="40"/>
      <c r="G11" s="41"/>
      <c r="H11" s="41"/>
      <c r="I11" s="50"/>
      <c r="J11" s="50"/>
      <c r="K11" s="50"/>
      <c r="L11" s="40" t="str">
        <f t="shared" ref="L11:L18" si="0">IF(OR(I11="Si", J11="Si", K11="Si"), 1, IF(AND(I11="No", J11="No", K11="No"), 0, "N/A"))</f>
        <v>N/A</v>
      </c>
      <c r="M11" s="40"/>
    </row>
    <row r="12" spans="1:16">
      <c r="A12" s="40"/>
      <c r="B12" s="40"/>
      <c r="C12" s="40"/>
      <c r="D12" s="40"/>
      <c r="E12" s="40"/>
      <c r="F12" s="40"/>
      <c r="G12" s="41"/>
      <c r="H12" s="41"/>
      <c r="I12" s="50"/>
      <c r="J12" s="50"/>
      <c r="K12" s="50"/>
      <c r="L12" s="40" t="str">
        <f t="shared" si="0"/>
        <v>N/A</v>
      </c>
      <c r="M12" s="40"/>
    </row>
    <row r="13" spans="1:16">
      <c r="A13" s="40"/>
      <c r="B13" s="40"/>
      <c r="C13" s="40"/>
      <c r="D13" s="40"/>
      <c r="E13" s="40"/>
      <c r="F13" s="40"/>
      <c r="G13" s="41"/>
      <c r="H13" s="41"/>
      <c r="I13" s="50"/>
      <c r="J13" s="50"/>
      <c r="K13" s="50"/>
      <c r="L13" s="40" t="str">
        <f t="shared" si="0"/>
        <v>N/A</v>
      </c>
      <c r="M13" s="40"/>
    </row>
    <row r="14" spans="1:16">
      <c r="A14" s="40"/>
      <c r="B14" s="40"/>
      <c r="C14" s="40"/>
      <c r="D14" s="40"/>
      <c r="E14" s="40"/>
      <c r="F14" s="40"/>
      <c r="G14" s="41"/>
      <c r="H14" s="41"/>
      <c r="I14" s="50"/>
      <c r="J14" s="50"/>
      <c r="K14" s="50"/>
      <c r="L14" s="40" t="str">
        <f t="shared" si="0"/>
        <v>N/A</v>
      </c>
      <c r="M14" s="40"/>
    </row>
    <row r="15" spans="1:16">
      <c r="A15" s="40"/>
      <c r="B15" s="40"/>
      <c r="C15" s="40"/>
      <c r="D15" s="40"/>
      <c r="E15" s="40"/>
      <c r="F15" s="40"/>
      <c r="G15" s="41"/>
      <c r="H15" s="41"/>
      <c r="I15" s="50"/>
      <c r="J15" s="50"/>
      <c r="K15" s="50"/>
      <c r="L15" s="40" t="str">
        <f t="shared" si="0"/>
        <v>N/A</v>
      </c>
      <c r="M15" s="40"/>
    </row>
    <row r="16" spans="1:16">
      <c r="A16" s="40"/>
      <c r="B16" s="40"/>
      <c r="C16" s="40"/>
      <c r="D16" s="40"/>
      <c r="E16" s="40"/>
      <c r="F16" s="40"/>
      <c r="G16" s="41"/>
      <c r="H16" s="41"/>
      <c r="I16" s="50"/>
      <c r="J16" s="50"/>
      <c r="K16" s="50"/>
      <c r="L16" s="40" t="str">
        <f t="shared" si="0"/>
        <v>N/A</v>
      </c>
      <c r="M16" s="40"/>
    </row>
    <row r="17" spans="1:13">
      <c r="A17" s="40"/>
      <c r="B17" s="40"/>
      <c r="C17" s="40"/>
      <c r="D17" s="40"/>
      <c r="E17" s="40"/>
      <c r="F17" s="40"/>
      <c r="G17" s="41"/>
      <c r="H17" s="41"/>
      <c r="I17" s="50"/>
      <c r="J17" s="50"/>
      <c r="K17" s="50"/>
      <c r="L17" s="40" t="str">
        <f t="shared" si="0"/>
        <v>N/A</v>
      </c>
      <c r="M17" s="40"/>
    </row>
    <row r="18" spans="1:13">
      <c r="A18" s="40"/>
      <c r="B18" s="40"/>
      <c r="C18" s="40"/>
      <c r="D18" s="40"/>
      <c r="E18" s="40"/>
      <c r="F18" s="40"/>
      <c r="G18" s="41"/>
      <c r="H18" s="41"/>
      <c r="I18" s="50"/>
      <c r="J18" s="50"/>
      <c r="K18" s="50"/>
      <c r="L18" s="40" t="str">
        <f t="shared" si="0"/>
        <v>N/A</v>
      </c>
      <c r="M18" s="40"/>
    </row>
    <row r="19" spans="1:13">
      <c r="B19"/>
    </row>
    <row r="20" spans="1:13">
      <c r="B20"/>
    </row>
    <row r="21" spans="1:13">
      <c r="B21"/>
    </row>
    <row r="22" spans="1:13">
      <c r="B22"/>
    </row>
    <row r="23" spans="1:13">
      <c r="B23"/>
    </row>
    <row r="24" spans="1:13">
      <c r="B24"/>
    </row>
    <row r="25" spans="1:13">
      <c r="B25"/>
    </row>
    <row r="26" spans="1:13">
      <c r="B26"/>
    </row>
    <row r="27" spans="1:13">
      <c r="B27"/>
    </row>
    <row r="28" spans="1:13">
      <c r="B28"/>
    </row>
    <row r="29" spans="1:13">
      <c r="B29"/>
    </row>
    <row r="30" spans="1:13">
      <c r="B30"/>
    </row>
    <row r="31" spans="1:13">
      <c r="B31"/>
    </row>
    <row r="32" spans="1:13">
      <c r="B32"/>
    </row>
    <row r="33" spans="2:2">
      <c r="B33"/>
    </row>
    <row r="34" spans="2:2">
      <c r="B34"/>
    </row>
    <row r="35" spans="2:2">
      <c r="B35"/>
    </row>
    <row r="36" spans="2:2">
      <c r="B36"/>
    </row>
    <row r="37" spans="2:2">
      <c r="B37"/>
    </row>
    <row r="38" spans="2:2">
      <c r="B38"/>
    </row>
    <row r="39" spans="2:2">
      <c r="B39"/>
    </row>
    <row r="40" spans="2:2">
      <c r="B40"/>
    </row>
    <row r="41" spans="2:2">
      <c r="B41"/>
    </row>
    <row r="42" spans="2:2">
      <c r="B42"/>
    </row>
    <row r="43" spans="2:2">
      <c r="B43"/>
    </row>
    <row r="44" spans="2:2">
      <c r="B44"/>
    </row>
    <row r="45" spans="2:2">
      <c r="B45"/>
    </row>
    <row r="46" spans="2:2">
      <c r="B46"/>
    </row>
    <row r="47" spans="2:2">
      <c r="B47"/>
    </row>
    <row r="48" spans="2:2">
      <c r="B48"/>
    </row>
    <row r="49" spans="2:2">
      <c r="B49"/>
    </row>
    <row r="50" spans="2:2">
      <c r="B50"/>
    </row>
    <row r="51" spans="2:2">
      <c r="B51"/>
    </row>
    <row r="52" spans="2:2">
      <c r="B52"/>
    </row>
    <row r="53" spans="2:2">
      <c r="B53"/>
    </row>
    <row r="54" spans="2:2">
      <c r="B54"/>
    </row>
    <row r="55" spans="2:2">
      <c r="B55"/>
    </row>
    <row r="56" spans="2:2">
      <c r="B56"/>
    </row>
    <row r="57" spans="2:2">
      <c r="B57"/>
    </row>
    <row r="58" spans="2:2">
      <c r="B58"/>
    </row>
    <row r="59" spans="2:2">
      <c r="B59"/>
    </row>
    <row r="60" spans="2:2">
      <c r="B60"/>
    </row>
    <row r="61" spans="2:2">
      <c r="B61"/>
    </row>
    <row r="62" spans="2:2">
      <c r="B62"/>
    </row>
    <row r="63" spans="2:2">
      <c r="B63"/>
    </row>
    <row r="64" spans="2:2">
      <c r="B64"/>
    </row>
    <row r="65" spans="2:2">
      <c r="B65"/>
    </row>
    <row r="66" spans="2:2">
      <c r="B66"/>
    </row>
    <row r="67" spans="2:2">
      <c r="B67"/>
    </row>
    <row r="68" spans="2:2">
      <c r="B68"/>
    </row>
    <row r="69" spans="2:2">
      <c r="B69"/>
    </row>
    <row r="70" spans="2:2">
      <c r="B70"/>
    </row>
    <row r="71" spans="2:2">
      <c r="B71"/>
    </row>
    <row r="72" spans="2:2">
      <c r="B72"/>
    </row>
    <row r="73" spans="2:2">
      <c r="B73"/>
    </row>
    <row r="74" spans="2:2">
      <c r="B74"/>
    </row>
    <row r="75" spans="2:2">
      <c r="B75"/>
    </row>
    <row r="76" spans="2:2">
      <c r="B76"/>
    </row>
    <row r="77" spans="2:2">
      <c r="B77"/>
    </row>
    <row r="78" spans="2:2">
      <c r="B78"/>
    </row>
    <row r="79" spans="2:2">
      <c r="B79"/>
    </row>
    <row r="80" spans="2:2">
      <c r="B80"/>
    </row>
    <row r="81" spans="2:2">
      <c r="B81"/>
    </row>
    <row r="82" spans="2:2">
      <c r="B82"/>
    </row>
    <row r="83" spans="2:2">
      <c r="B83"/>
    </row>
    <row r="84" spans="2:2">
      <c r="B84"/>
    </row>
    <row r="85" spans="2:2">
      <c r="B85"/>
    </row>
    <row r="86" spans="2:2">
      <c r="B86"/>
    </row>
    <row r="87" spans="2:2">
      <c r="B87"/>
    </row>
    <row r="88" spans="2:2">
      <c r="B88"/>
    </row>
    <row r="89" spans="2:2">
      <c r="B89"/>
    </row>
    <row r="90" spans="2:2">
      <c r="B90"/>
    </row>
    <row r="91" spans="2:2">
      <c r="B91"/>
    </row>
    <row r="92" spans="2:2">
      <c r="B92"/>
    </row>
    <row r="93" spans="2:2">
      <c r="B93"/>
    </row>
    <row r="94" spans="2:2">
      <c r="B94"/>
    </row>
    <row r="95" spans="2:2">
      <c r="B95"/>
    </row>
    <row r="96" spans="2:2">
      <c r="B96"/>
    </row>
    <row r="97" spans="2:2">
      <c r="B97"/>
    </row>
    <row r="98" spans="2:2">
      <c r="B98"/>
    </row>
    <row r="99" spans="2:2">
      <c r="B99"/>
    </row>
    <row r="100" spans="2:2">
      <c r="B100"/>
    </row>
    <row r="101" spans="2:2">
      <c r="B101"/>
    </row>
    <row r="102" spans="2:2">
      <c r="B102"/>
    </row>
    <row r="103" spans="2:2">
      <c r="B103"/>
    </row>
    <row r="104" spans="2:2">
      <c r="B104"/>
    </row>
  </sheetData>
  <autoFilter ref="A9:M18" xr:uid="{00000000-0009-0000-0000-000001000000}">
    <sortState xmlns:xlrd2="http://schemas.microsoft.com/office/spreadsheetml/2017/richdata2" ref="A15:AY95">
      <sortCondition ref="D8:D95"/>
    </sortState>
  </autoFilter>
  <mergeCells count="14">
    <mergeCell ref="B1:C1"/>
    <mergeCell ref="A6:D6"/>
    <mergeCell ref="A7:D7"/>
    <mergeCell ref="A8:G8"/>
    <mergeCell ref="E6:M6"/>
    <mergeCell ref="E7:M7"/>
    <mergeCell ref="E3:M3"/>
    <mergeCell ref="E4:M4"/>
    <mergeCell ref="A2:M2"/>
    <mergeCell ref="A3:D3"/>
    <mergeCell ref="A4:D4"/>
    <mergeCell ref="A5:D5"/>
    <mergeCell ref="E5:M5"/>
    <mergeCell ref="H8:M8"/>
  </mergeCells>
  <dataValidations count="1">
    <dataValidation type="list" allowBlank="1" showInputMessage="1" showErrorMessage="1" sqref="I10:K18" xr:uid="{00000000-0002-0000-0100-000000000000}">
      <formula1>$P$3:$P$4</formula1>
    </dataValidation>
  </dataValidations>
  <pageMargins left="0.25" right="0.25" top="0.75" bottom="0.75" header="0.3" footer="0.3"/>
  <pageSetup paperSize="9" scale="40"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AR17"/>
  <sheetViews>
    <sheetView zoomScale="70" zoomScaleNormal="70" workbookViewId="0">
      <selection activeCell="A3" sqref="A3:L15"/>
    </sheetView>
  </sheetViews>
  <sheetFormatPr baseColWidth="10" defaultColWidth="11.42578125" defaultRowHeight="15"/>
  <cols>
    <col min="1" max="1" width="13.140625" style="4" customWidth="1"/>
    <col min="2" max="2" width="22.28515625" bestFit="1" customWidth="1"/>
    <col min="3" max="3" width="14.140625" bestFit="1" customWidth="1"/>
    <col min="4" max="4" width="12.140625" bestFit="1" customWidth="1"/>
    <col min="5" max="5" width="22" customWidth="1"/>
    <col min="6" max="6" width="7.140625" bestFit="1" customWidth="1"/>
    <col min="7" max="7" width="9.7109375" bestFit="1" customWidth="1"/>
    <col min="8" max="9" width="23.42578125" customWidth="1"/>
    <col min="10" max="10" width="12.42578125" bestFit="1" customWidth="1"/>
    <col min="11" max="11" width="19.28515625" customWidth="1"/>
    <col min="12" max="12" width="33.42578125" customWidth="1"/>
    <col min="13" max="15" width="11.42578125" style="4"/>
    <col min="16" max="16" width="11.42578125" style="4" customWidth="1"/>
    <col min="17" max="44" width="11.42578125" style="4"/>
  </cols>
  <sheetData>
    <row r="1" spans="1:44" s="4" customFormat="1"/>
    <row r="2" spans="1:44" s="4" customFormat="1"/>
    <row r="3" spans="1:44" ht="21">
      <c r="B3" s="112" t="s">
        <v>32</v>
      </c>
      <c r="C3" s="113"/>
      <c r="D3" s="113"/>
      <c r="E3" s="113"/>
      <c r="F3" s="113"/>
      <c r="G3" s="113"/>
      <c r="H3" s="113"/>
      <c r="I3" s="113"/>
      <c r="J3" s="113"/>
      <c r="K3" s="113"/>
      <c r="L3" s="114"/>
      <c r="P3" s="4" t="s">
        <v>33</v>
      </c>
    </row>
    <row r="4" spans="1:44" ht="37.5" customHeight="1">
      <c r="B4" s="86" t="s">
        <v>34</v>
      </c>
      <c r="C4" s="115"/>
      <c r="D4" s="116"/>
      <c r="E4" s="116"/>
      <c r="F4" s="116"/>
      <c r="G4" s="116"/>
      <c r="H4" s="116"/>
      <c r="I4" s="116"/>
      <c r="J4" s="116"/>
      <c r="K4" s="116"/>
      <c r="L4" s="117"/>
      <c r="P4" s="4" t="s">
        <v>35</v>
      </c>
    </row>
    <row r="5" spans="1:44" ht="43.5" customHeight="1">
      <c r="B5" s="86" t="s">
        <v>36</v>
      </c>
      <c r="C5" s="115"/>
      <c r="D5" s="116"/>
      <c r="E5" s="116"/>
      <c r="F5" s="116"/>
      <c r="G5" s="116"/>
      <c r="H5" s="116"/>
      <c r="I5" s="116"/>
      <c r="J5" s="116"/>
      <c r="K5" s="116"/>
      <c r="L5" s="117"/>
    </row>
    <row r="6" spans="1:44" ht="42" customHeight="1">
      <c r="B6" s="37" t="s">
        <v>37</v>
      </c>
      <c r="C6" s="118" t="s">
        <v>38</v>
      </c>
      <c r="D6" s="119"/>
      <c r="E6" s="119"/>
      <c r="F6" s="119"/>
      <c r="G6" s="119"/>
      <c r="H6" s="119"/>
      <c r="I6" s="119"/>
      <c r="J6" s="119"/>
      <c r="K6" s="119"/>
      <c r="L6" s="120"/>
    </row>
    <row r="7" spans="1:44" ht="63" customHeight="1">
      <c r="B7" s="37" t="s">
        <v>39</v>
      </c>
      <c r="C7" s="109" t="s">
        <v>40</v>
      </c>
      <c r="D7" s="110"/>
      <c r="E7" s="110"/>
      <c r="F7" s="110"/>
      <c r="G7" s="110"/>
      <c r="H7" s="110"/>
      <c r="I7" s="110"/>
      <c r="J7" s="110"/>
      <c r="K7" s="110"/>
      <c r="L7" s="111"/>
    </row>
    <row r="8" spans="1:44" ht="19.5" customHeight="1">
      <c r="B8" s="37" t="s">
        <v>41</v>
      </c>
      <c r="C8" s="109" t="s">
        <v>42</v>
      </c>
      <c r="D8" s="110"/>
      <c r="E8" s="110"/>
      <c r="F8" s="110"/>
      <c r="G8" s="110"/>
      <c r="H8" s="110"/>
      <c r="I8" s="110"/>
      <c r="J8" s="110"/>
      <c r="K8" s="110"/>
      <c r="L8" s="111"/>
    </row>
    <row r="9" spans="1:44" ht="20.25" customHeight="1">
      <c r="B9" s="42" t="s">
        <v>17</v>
      </c>
      <c r="C9" s="121" t="s">
        <v>43</v>
      </c>
      <c r="D9" s="122"/>
      <c r="E9" s="122"/>
      <c r="F9" s="122"/>
      <c r="G9" s="122"/>
      <c r="H9" s="122"/>
      <c r="I9" s="122"/>
      <c r="J9" s="122"/>
      <c r="K9" s="122"/>
      <c r="L9" s="123"/>
    </row>
    <row r="10" spans="1:44" s="44" customFormat="1">
      <c r="A10" s="43"/>
      <c r="B10" s="124" t="s">
        <v>44</v>
      </c>
      <c r="C10" s="125"/>
      <c r="D10" s="125"/>
      <c r="E10" s="125"/>
      <c r="F10" s="126"/>
      <c r="G10" s="130" t="s">
        <v>20</v>
      </c>
      <c r="H10" s="131"/>
      <c r="I10" s="131"/>
      <c r="J10" s="132"/>
      <c r="K10" s="133" t="s">
        <v>45</v>
      </c>
      <c r="L10" s="134"/>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row>
    <row r="11" spans="1:44" s="44" customFormat="1">
      <c r="A11" s="43"/>
      <c r="B11" s="127"/>
      <c r="C11" s="128"/>
      <c r="D11" s="128"/>
      <c r="E11" s="128"/>
      <c r="F11" s="129"/>
      <c r="G11" s="130" t="s">
        <v>46</v>
      </c>
      <c r="H11" s="132"/>
      <c r="I11" s="137" t="s">
        <v>47</v>
      </c>
      <c r="J11" s="138"/>
      <c r="K11" s="135"/>
      <c r="L11" s="136"/>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row>
    <row r="12" spans="1:44" ht="30">
      <c r="A12" s="89" t="s">
        <v>48</v>
      </c>
      <c r="B12" s="45" t="s">
        <v>49</v>
      </c>
      <c r="C12" s="45" t="s">
        <v>50</v>
      </c>
      <c r="D12" s="45" t="s">
        <v>51</v>
      </c>
      <c r="E12" s="45" t="s">
        <v>52</v>
      </c>
      <c r="F12" s="45" t="s">
        <v>53</v>
      </c>
      <c r="G12" s="46" t="s">
        <v>54</v>
      </c>
      <c r="H12" s="46" t="s">
        <v>55</v>
      </c>
      <c r="I12" s="47" t="s">
        <v>56</v>
      </c>
      <c r="J12" s="47" t="s">
        <v>57</v>
      </c>
      <c r="K12" s="48" t="s">
        <v>58</v>
      </c>
      <c r="L12" s="48" t="s">
        <v>31</v>
      </c>
    </row>
    <row r="13" spans="1:44" ht="30" customHeight="1">
      <c r="A13" s="40"/>
      <c r="B13" s="40"/>
      <c r="C13" s="41"/>
      <c r="D13" s="40"/>
      <c r="E13" s="49"/>
      <c r="F13" s="40"/>
      <c r="G13" s="40"/>
      <c r="H13" s="40"/>
      <c r="I13" s="40"/>
      <c r="J13" s="40"/>
      <c r="K13" s="40">
        <f>IF(AND(G13="Si",H13="Si",OR(I13="Si",J13="Si")),1,0)</f>
        <v>0</v>
      </c>
      <c r="L13" s="50"/>
    </row>
    <row r="14" spans="1:44">
      <c r="A14" s="40"/>
      <c r="B14" s="40"/>
      <c r="C14" s="41"/>
      <c r="D14" s="40"/>
      <c r="E14" s="49"/>
      <c r="F14" s="40"/>
      <c r="G14" s="40"/>
      <c r="H14" s="40"/>
      <c r="I14" s="40"/>
      <c r="J14" s="40"/>
      <c r="K14" s="40">
        <f>IF(AND(G14="Si",H14="Si",OR(I14="Si",J14="Si")),1,0)</f>
        <v>0</v>
      </c>
      <c r="L14" s="50"/>
    </row>
    <row r="15" spans="1:44">
      <c r="A15" s="40"/>
      <c r="B15" s="40"/>
      <c r="C15" s="41"/>
      <c r="D15" s="40"/>
      <c r="E15" s="49"/>
      <c r="F15" s="40"/>
      <c r="G15" s="40"/>
      <c r="H15" s="40"/>
      <c r="I15" s="40"/>
      <c r="J15" s="40"/>
      <c r="K15" s="40">
        <f>IF(AND(G15="Si",H15="Si",OR(I15="Si",J15="Si")),1,0)</f>
        <v>0</v>
      </c>
      <c r="L15" s="50"/>
    </row>
    <row r="16" spans="1:44">
      <c r="A16" s="40"/>
      <c r="B16" s="40"/>
      <c r="C16" s="41"/>
      <c r="D16" s="40"/>
      <c r="E16" s="49"/>
      <c r="F16" s="40"/>
      <c r="G16" s="40"/>
      <c r="H16" s="40"/>
      <c r="I16" s="40"/>
      <c r="J16" s="40"/>
      <c r="K16" s="40">
        <f>IF(AND(G16="Si",H16="Si",OR(I16="Si",J16="Si")),1,0)</f>
        <v>0</v>
      </c>
      <c r="L16" s="50"/>
    </row>
    <row r="17" spans="2:11">
      <c r="B17" s="6"/>
      <c r="G17" s="40"/>
      <c r="H17" s="40"/>
      <c r="I17" s="40"/>
      <c r="J17" s="40"/>
      <c r="K17" s="52"/>
    </row>
  </sheetData>
  <mergeCells count="12">
    <mergeCell ref="C9:L9"/>
    <mergeCell ref="B10:F11"/>
    <mergeCell ref="G10:J10"/>
    <mergeCell ref="K10:L11"/>
    <mergeCell ref="G11:H11"/>
    <mergeCell ref="I11:J11"/>
    <mergeCell ref="C8:L8"/>
    <mergeCell ref="B3:L3"/>
    <mergeCell ref="C4:L4"/>
    <mergeCell ref="C5:L5"/>
    <mergeCell ref="C6:L6"/>
    <mergeCell ref="C7:L7"/>
  </mergeCells>
  <dataValidations count="1">
    <dataValidation type="list" allowBlank="1" showInputMessage="1" showErrorMessage="1" sqref="G13:J17 K17" xr:uid="{00000000-0002-0000-0200-000000000000}">
      <formula1>$P$3:$P$4</formula1>
    </dataValidation>
  </dataValidations>
  <pageMargins left="0.25" right="0.25" top="0.75" bottom="0.75" header="0.3" footer="0.3"/>
  <pageSetup paperSize="9" scale="2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AV85"/>
  <sheetViews>
    <sheetView zoomScale="80" zoomScaleNormal="80" workbookViewId="0">
      <selection activeCell="C7" sqref="C7:T7"/>
    </sheetView>
  </sheetViews>
  <sheetFormatPr baseColWidth="10" defaultColWidth="11.42578125" defaultRowHeight="15"/>
  <cols>
    <col min="1" max="1" width="11.42578125" style="4"/>
    <col min="2" max="2" width="20.7109375" customWidth="1"/>
    <col min="3" max="3" width="19.5703125" customWidth="1"/>
    <col min="4" max="4" width="14.7109375" customWidth="1"/>
    <col min="5" max="5" width="17.85546875" customWidth="1"/>
    <col min="6" max="6" width="7.28515625" bestFit="1" customWidth="1"/>
    <col min="7" max="7" width="7.42578125" customWidth="1"/>
    <col min="8" max="8" width="20.140625" customWidth="1"/>
    <col min="9" max="9" width="11.7109375" bestFit="1" customWidth="1"/>
    <col min="10" max="10" width="12.85546875" bestFit="1" customWidth="1"/>
    <col min="11" max="11" width="17.140625" customWidth="1"/>
    <col min="12" max="12" width="11.42578125" customWidth="1"/>
    <col min="13" max="13" width="18.42578125" bestFit="1" customWidth="1"/>
    <col min="14" max="14" width="22.28515625" customWidth="1"/>
    <col min="15" max="15" width="18.42578125" bestFit="1" customWidth="1"/>
    <col min="16" max="17" width="18.85546875" customWidth="1"/>
    <col min="18" max="18" width="18.42578125" bestFit="1" customWidth="1"/>
    <col min="19" max="19" width="11.28515625" style="4" bestFit="1" customWidth="1"/>
    <col min="20" max="20" width="13.85546875" style="4" bestFit="1" customWidth="1"/>
    <col min="21" max="21" width="32.85546875" style="4" hidden="1" customWidth="1"/>
    <col min="22" max="23" width="11.42578125" style="4" hidden="1" customWidth="1"/>
    <col min="24" max="24" width="11.42578125" style="4" customWidth="1"/>
    <col min="25" max="48" width="11.42578125" style="4"/>
  </cols>
  <sheetData>
    <row r="1" spans="2:48" s="4" customFormat="1" ht="47.1" customHeight="1">
      <c r="B1" s="100" t="s">
        <v>10</v>
      </c>
      <c r="C1" s="100"/>
    </row>
    <row r="2" spans="2:48" ht="71.45" customHeight="1">
      <c r="B2" s="139" t="s">
        <v>59</v>
      </c>
      <c r="C2" s="139"/>
      <c r="D2" s="139"/>
      <c r="E2" s="139"/>
      <c r="F2" s="139"/>
      <c r="G2" s="139"/>
      <c r="H2" s="139"/>
      <c r="I2" s="139"/>
      <c r="J2" s="139"/>
      <c r="K2" s="139"/>
      <c r="L2" s="139"/>
      <c r="M2" s="139"/>
      <c r="N2" s="139"/>
      <c r="O2" s="139"/>
      <c r="P2" s="139"/>
      <c r="Q2" s="139"/>
      <c r="R2" s="139"/>
      <c r="S2" s="139"/>
      <c r="T2" s="139"/>
      <c r="U2" t="s">
        <v>60</v>
      </c>
      <c r="V2" s="93" t="s">
        <v>61</v>
      </c>
      <c r="W2" s="93">
        <v>0.5</v>
      </c>
    </row>
    <row r="3" spans="2:48" ht="20.25" customHeight="1">
      <c r="B3" s="81" t="s">
        <v>34</v>
      </c>
      <c r="C3" s="249"/>
      <c r="D3" s="249"/>
      <c r="E3" s="249"/>
      <c r="F3" s="249"/>
      <c r="G3" s="249"/>
      <c r="H3" s="249"/>
      <c r="I3" s="249"/>
      <c r="J3" s="249"/>
      <c r="K3" s="249"/>
      <c r="L3" s="249"/>
      <c r="M3" s="249"/>
      <c r="N3" s="249"/>
      <c r="O3" s="249"/>
      <c r="P3" s="249"/>
      <c r="Q3" s="249"/>
      <c r="R3" s="249"/>
      <c r="S3" s="249"/>
      <c r="T3" s="249"/>
      <c r="U3" s="4" t="s">
        <v>179</v>
      </c>
      <c r="V3" s="93" t="s">
        <v>62</v>
      </c>
      <c r="W3" s="93">
        <v>0.3</v>
      </c>
      <c r="AT3"/>
      <c r="AU3"/>
      <c r="AV3"/>
    </row>
    <row r="4" spans="2:48" ht="24.75" customHeight="1">
      <c r="B4" s="81" t="s">
        <v>36</v>
      </c>
      <c r="C4" s="106"/>
      <c r="D4" s="106"/>
      <c r="E4" s="106"/>
      <c r="F4" s="106"/>
      <c r="G4" s="106"/>
      <c r="H4" s="106"/>
      <c r="I4" s="106"/>
      <c r="J4" s="106"/>
      <c r="K4" s="106"/>
      <c r="L4" s="106"/>
      <c r="M4" s="106"/>
      <c r="N4" s="106"/>
      <c r="O4" s="106"/>
      <c r="P4" s="106"/>
      <c r="Q4" s="106"/>
      <c r="R4" s="106"/>
      <c r="S4" s="106"/>
      <c r="T4" s="106"/>
      <c r="V4" s="93" t="s">
        <v>63</v>
      </c>
      <c r="W4" s="93">
        <v>0.2</v>
      </c>
      <c r="AT4"/>
      <c r="AU4"/>
      <c r="AV4"/>
    </row>
    <row r="5" spans="2:48" ht="30" customHeight="1">
      <c r="B5" s="248" t="s">
        <v>64</v>
      </c>
      <c r="C5" s="105" t="s">
        <v>200</v>
      </c>
      <c r="D5" s="105"/>
      <c r="E5" s="105"/>
      <c r="F5" s="105"/>
      <c r="G5" s="105"/>
      <c r="H5" s="105"/>
      <c r="I5" s="105"/>
      <c r="J5" s="105"/>
      <c r="K5" s="105"/>
      <c r="L5" s="105"/>
      <c r="M5" s="105"/>
      <c r="N5" s="105"/>
      <c r="O5" s="105"/>
      <c r="P5" s="105"/>
      <c r="Q5" s="105"/>
      <c r="R5" s="105"/>
      <c r="S5" s="105"/>
      <c r="T5" s="105"/>
      <c r="V5" s="93" t="s">
        <v>65</v>
      </c>
      <c r="W5" s="93">
        <v>0.1</v>
      </c>
    </row>
    <row r="6" spans="2:48" ht="32.25" customHeight="1">
      <c r="B6" s="248" t="s">
        <v>66</v>
      </c>
      <c r="C6" s="105" t="s">
        <v>201</v>
      </c>
      <c r="D6" s="105"/>
      <c r="E6" s="105"/>
      <c r="F6" s="105"/>
      <c r="G6" s="105"/>
      <c r="H6" s="105"/>
      <c r="I6" s="105"/>
      <c r="J6" s="105"/>
      <c r="K6" s="105"/>
      <c r="L6" s="105"/>
      <c r="M6" s="105"/>
      <c r="N6" s="105"/>
      <c r="O6" s="105"/>
      <c r="P6" s="105"/>
      <c r="Q6" s="105"/>
      <c r="R6" s="105"/>
      <c r="S6" s="105"/>
      <c r="T6" s="105"/>
      <c r="U6" s="4" t="s">
        <v>33</v>
      </c>
      <c r="V6" s="93" t="s">
        <v>67</v>
      </c>
      <c r="W6" s="93">
        <v>0</v>
      </c>
    </row>
    <row r="7" spans="2:48" ht="28.9" customHeight="1">
      <c r="B7" s="253" t="s">
        <v>41</v>
      </c>
      <c r="C7" s="104" t="s">
        <v>68</v>
      </c>
      <c r="D7" s="104"/>
      <c r="E7" s="104"/>
      <c r="F7" s="104"/>
      <c r="G7" s="104"/>
      <c r="H7" s="104"/>
      <c r="I7" s="104"/>
      <c r="J7" s="104"/>
      <c r="K7" s="104"/>
      <c r="L7" s="104"/>
      <c r="M7" s="104"/>
      <c r="N7" s="104"/>
      <c r="O7" s="104"/>
      <c r="P7" s="104"/>
      <c r="Q7" s="104"/>
      <c r="R7" s="104"/>
      <c r="S7" s="104"/>
      <c r="T7" s="104"/>
      <c r="U7" s="4" t="s">
        <v>35</v>
      </c>
    </row>
    <row r="8" spans="2:48" ht="28.5" customHeight="1">
      <c r="B8" s="248" t="s">
        <v>17</v>
      </c>
      <c r="C8" s="105" t="s">
        <v>69</v>
      </c>
      <c r="D8" s="105"/>
      <c r="E8" s="105"/>
      <c r="F8" s="105"/>
      <c r="G8" s="105"/>
      <c r="H8" s="105"/>
      <c r="I8" s="105"/>
      <c r="J8" s="105"/>
      <c r="K8" s="105"/>
      <c r="L8" s="105"/>
      <c r="M8" s="105"/>
      <c r="N8" s="105"/>
      <c r="O8" s="105"/>
      <c r="P8" s="105"/>
      <c r="Q8" s="105"/>
      <c r="R8" s="105"/>
      <c r="S8" s="105"/>
      <c r="T8" s="105"/>
    </row>
    <row r="9" spans="2:48" ht="24.75" customHeight="1">
      <c r="B9" s="140" t="s">
        <v>70</v>
      </c>
      <c r="C9" s="140"/>
      <c r="D9" s="140"/>
      <c r="E9" s="140"/>
      <c r="F9" s="140"/>
      <c r="G9" s="140"/>
      <c r="H9" s="140"/>
      <c r="I9" s="141" t="s">
        <v>71</v>
      </c>
      <c r="J9" s="141"/>
      <c r="K9" s="141"/>
      <c r="L9" s="141"/>
      <c r="M9" s="141"/>
      <c r="N9" s="142" t="s">
        <v>20</v>
      </c>
      <c r="O9" s="142"/>
      <c r="P9" s="143" t="s">
        <v>45</v>
      </c>
      <c r="Q9" s="143"/>
      <c r="R9" s="143"/>
      <c r="S9" s="143" t="s">
        <v>72</v>
      </c>
      <c r="T9" s="143"/>
    </row>
    <row r="10" spans="2:48" ht="53.45" customHeight="1">
      <c r="B10" s="7" t="s">
        <v>73</v>
      </c>
      <c r="C10" s="7" t="s">
        <v>74</v>
      </c>
      <c r="D10" s="7" t="s">
        <v>75</v>
      </c>
      <c r="E10" s="7" t="s">
        <v>76</v>
      </c>
      <c r="F10" s="7" t="s">
        <v>77</v>
      </c>
      <c r="G10" s="7" t="s">
        <v>78</v>
      </c>
      <c r="H10" s="7" t="s">
        <v>79</v>
      </c>
      <c r="I10" s="11" t="s">
        <v>80</v>
      </c>
      <c r="J10" s="11" t="s">
        <v>81</v>
      </c>
      <c r="K10" s="11" t="s">
        <v>79</v>
      </c>
      <c r="L10" s="11" t="s">
        <v>82</v>
      </c>
      <c r="M10" s="11" t="s">
        <v>31</v>
      </c>
      <c r="N10" s="10" t="s">
        <v>83</v>
      </c>
      <c r="O10" s="10" t="s">
        <v>31</v>
      </c>
      <c r="P10" s="12" t="s">
        <v>84</v>
      </c>
      <c r="Q10" s="12" t="s">
        <v>85</v>
      </c>
      <c r="R10" s="13" t="s">
        <v>31</v>
      </c>
      <c r="S10" s="13" t="s">
        <v>86</v>
      </c>
      <c r="T10" s="13" t="s">
        <v>87</v>
      </c>
    </row>
    <row r="11" spans="2:48" ht="30">
      <c r="B11" s="3" t="s">
        <v>60</v>
      </c>
      <c r="C11" s="24"/>
      <c r="D11" s="24"/>
      <c r="E11" s="24"/>
      <c r="F11" s="24"/>
      <c r="G11" s="24"/>
      <c r="H11" s="25"/>
      <c r="I11" s="1" t="s">
        <v>65</v>
      </c>
      <c r="J11" s="1" t="s">
        <v>33</v>
      </c>
      <c r="K11" s="1" t="s">
        <v>33</v>
      </c>
      <c r="L11" s="1"/>
      <c r="M11" s="3"/>
      <c r="N11" s="87" t="s">
        <v>33</v>
      </c>
      <c r="O11" s="88"/>
      <c r="P11" s="40">
        <f t="shared" ref="P11:P16" si="0">IF(OR(J11="NO",K11="NO",N11="NO"),0,IF(AND(J11="Si",K11="Si",N11="Si"),1,"N/A"))</f>
        <v>1</v>
      </c>
      <c r="Q11" s="40">
        <f>IF(AND(P11=1,B11="PRODUCCIÓN ALTO IMPACTO"),VLOOKUP(I11,$V$2:$W$6,2)+P11,IF(AND(P11=1,B11="PRODUCCIÓN REGIONAL"),P11,0))</f>
        <v>1.1000000000000001</v>
      </c>
      <c r="R11" s="3"/>
      <c r="S11" s="31"/>
      <c r="T11" s="32"/>
    </row>
    <row r="12" spans="2:48" hidden="1">
      <c r="B12" s="3"/>
      <c r="C12" s="24"/>
      <c r="D12" s="24"/>
      <c r="E12" s="24"/>
      <c r="F12" s="24"/>
      <c r="G12" s="24"/>
      <c r="H12" s="25"/>
      <c r="I12" s="1"/>
      <c r="J12" s="1"/>
      <c r="K12" s="1"/>
      <c r="L12" s="1"/>
      <c r="M12" s="3"/>
      <c r="N12" s="2"/>
      <c r="O12" s="3"/>
      <c r="P12" s="40" t="str">
        <f t="shared" si="0"/>
        <v>N/A</v>
      </c>
      <c r="Q12" s="40">
        <f t="shared" ref="Q12:Q16" si="1">IF(P12 = 1, VLOOKUP(I12,$V$2:$W$6,2)+P12,0)</f>
        <v>0</v>
      </c>
      <c r="R12" s="3"/>
      <c r="S12" s="31"/>
      <c r="T12" s="31"/>
    </row>
    <row r="13" spans="2:48" hidden="1">
      <c r="B13" s="3"/>
      <c r="C13" s="24"/>
      <c r="D13" s="24"/>
      <c r="E13" s="24"/>
      <c r="F13" s="24"/>
      <c r="G13" s="24"/>
      <c r="H13" s="25"/>
      <c r="I13" s="1"/>
      <c r="J13" s="1"/>
      <c r="K13" s="1"/>
      <c r="L13" s="1"/>
      <c r="M13" s="3"/>
      <c r="N13" s="2"/>
      <c r="O13" s="3"/>
      <c r="P13" s="40" t="str">
        <f t="shared" si="0"/>
        <v>N/A</v>
      </c>
      <c r="Q13" s="40">
        <f t="shared" si="1"/>
        <v>0</v>
      </c>
      <c r="R13" s="3"/>
      <c r="S13" s="31"/>
      <c r="T13" s="32"/>
    </row>
    <row r="14" spans="2:48" hidden="1">
      <c r="B14" s="3"/>
      <c r="C14" s="24"/>
      <c r="D14" s="24"/>
      <c r="E14" s="24"/>
      <c r="F14" s="24"/>
      <c r="G14" s="24"/>
      <c r="H14" s="25"/>
      <c r="I14" s="1"/>
      <c r="J14" s="1"/>
      <c r="K14" s="1"/>
      <c r="L14" s="1"/>
      <c r="M14" s="3"/>
      <c r="N14" s="2"/>
      <c r="O14" s="3"/>
      <c r="P14" s="40" t="str">
        <f t="shared" si="0"/>
        <v>N/A</v>
      </c>
      <c r="Q14" s="40">
        <f t="shared" si="1"/>
        <v>0</v>
      </c>
      <c r="R14" s="3"/>
      <c r="S14" s="31"/>
      <c r="T14" s="32"/>
    </row>
    <row r="15" spans="2:48" hidden="1">
      <c r="B15" s="3"/>
      <c r="C15" s="24"/>
      <c r="D15" s="24"/>
      <c r="E15" s="24"/>
      <c r="F15" s="24"/>
      <c r="G15" s="24"/>
      <c r="H15" s="25"/>
      <c r="I15" s="1"/>
      <c r="J15" s="1"/>
      <c r="K15" s="1"/>
      <c r="L15" s="1"/>
      <c r="M15" s="3"/>
      <c r="N15" s="2"/>
      <c r="O15" s="3"/>
      <c r="P15" s="40" t="str">
        <f t="shared" si="0"/>
        <v>N/A</v>
      </c>
      <c r="Q15" s="40">
        <f t="shared" si="1"/>
        <v>0</v>
      </c>
      <c r="R15" s="3"/>
      <c r="S15" s="31"/>
      <c r="T15" s="32"/>
    </row>
    <row r="16" spans="2:48" hidden="1">
      <c r="B16" s="3"/>
      <c r="C16" s="24"/>
      <c r="D16" s="24"/>
      <c r="E16" s="24"/>
      <c r="F16" s="24"/>
      <c r="G16" s="24"/>
      <c r="H16" s="25"/>
      <c r="I16" s="1"/>
      <c r="J16" s="1"/>
      <c r="K16" s="1"/>
      <c r="L16" s="1"/>
      <c r="M16" s="3"/>
      <c r="N16" s="2"/>
      <c r="O16" s="3"/>
      <c r="P16" s="40" t="str">
        <f t="shared" si="0"/>
        <v>N/A</v>
      </c>
      <c r="Q16" s="40">
        <f t="shared" si="1"/>
        <v>0</v>
      </c>
      <c r="R16" s="3"/>
      <c r="S16" s="31"/>
      <c r="T16" s="32"/>
    </row>
    <row r="17" spans="2:20">
      <c r="B17" s="3"/>
      <c r="C17" s="24"/>
      <c r="D17" s="24"/>
      <c r="E17" s="24"/>
      <c r="F17" s="24"/>
      <c r="G17" s="24"/>
      <c r="H17" s="25"/>
      <c r="I17" s="1"/>
      <c r="J17" s="1"/>
      <c r="K17" s="1"/>
      <c r="L17" s="1"/>
      <c r="M17" s="3"/>
      <c r="N17" s="87"/>
      <c r="O17" s="88"/>
      <c r="P17" s="40" t="str">
        <f t="shared" ref="P17:P18" si="2">IF(OR(J17="NO",K17="NO",N17="NO"),0,IF(AND(J17="Si",K17="Si",N17="Si"),1,"N/A"))</f>
        <v>N/A</v>
      </c>
      <c r="Q17" s="40">
        <f>IF(AND(P17=1,B17="PRODUCCIÓN ALTO IMPACTO"),VLOOKUP(I17,$V$2:$W$6,2)+P17,IF(AND(P17=1,B17="PRODUCCIÓN REGIONAL"),P17,0))</f>
        <v>0</v>
      </c>
      <c r="R17" s="3"/>
      <c r="S17" s="31"/>
      <c r="T17" s="32"/>
    </row>
    <row r="18" spans="2:20">
      <c r="B18" s="3"/>
      <c r="C18" s="24"/>
      <c r="D18" s="24"/>
      <c r="E18" s="24"/>
      <c r="F18" s="24"/>
      <c r="G18" s="24"/>
      <c r="H18" s="25"/>
      <c r="I18" s="1"/>
      <c r="J18" s="1"/>
      <c r="K18" s="1"/>
      <c r="L18" s="1"/>
      <c r="M18" s="3"/>
      <c r="N18" s="87"/>
      <c r="O18" s="88"/>
      <c r="P18" s="40" t="str">
        <f t="shared" si="2"/>
        <v>N/A</v>
      </c>
      <c r="Q18" s="40">
        <f>IF(AND(P18=1,B18="PRODUCCIÓN ALTO IMPACTO"),VLOOKUP(I18,$V$2:$W$6,2)+P18,IF(AND(P18=1,B18="PRODUCCIÓN REGIONAL"),P18,0))</f>
        <v>0</v>
      </c>
      <c r="R18" s="3"/>
      <c r="S18" s="31"/>
      <c r="T18" s="32"/>
    </row>
    <row r="19" spans="2:20">
      <c r="C19" s="14"/>
      <c r="D19" s="15"/>
      <c r="E19" s="15"/>
      <c r="F19" s="15"/>
      <c r="G19" s="15"/>
      <c r="H19" s="16"/>
    </row>
    <row r="20" spans="2:20">
      <c r="C20" s="14"/>
      <c r="D20" s="15"/>
      <c r="E20" s="15"/>
      <c r="F20" s="15"/>
      <c r="G20" s="15"/>
      <c r="H20" s="16"/>
    </row>
    <row r="21" spans="2:20">
      <c r="C21" s="14"/>
      <c r="D21" s="15"/>
      <c r="E21" s="15"/>
      <c r="F21" s="15"/>
      <c r="G21" s="15"/>
      <c r="H21" s="16"/>
    </row>
    <row r="22" spans="2:20">
      <c r="C22" s="14"/>
      <c r="D22" s="15"/>
      <c r="E22" s="15"/>
      <c r="F22" s="15"/>
      <c r="G22" s="15"/>
      <c r="H22" s="16"/>
    </row>
    <row r="23" spans="2:20">
      <c r="C23" s="14"/>
      <c r="D23" s="15"/>
      <c r="E23" s="15"/>
      <c r="F23" s="15"/>
      <c r="G23" s="15"/>
      <c r="H23" s="16"/>
    </row>
    <row r="24" spans="2:20">
      <c r="C24" s="14"/>
      <c r="D24" s="15"/>
      <c r="E24" s="15"/>
      <c r="F24" s="15"/>
      <c r="G24" s="15"/>
      <c r="H24" s="16"/>
    </row>
    <row r="25" spans="2:20">
      <c r="C25" s="14"/>
      <c r="D25" s="15"/>
      <c r="E25" s="15"/>
      <c r="F25" s="15"/>
      <c r="G25" s="15"/>
      <c r="H25" s="16"/>
    </row>
    <row r="26" spans="2:20">
      <c r="C26" s="14"/>
      <c r="D26" s="15"/>
      <c r="E26" s="15"/>
      <c r="F26" s="15"/>
      <c r="G26" s="15"/>
      <c r="H26" s="16"/>
    </row>
    <row r="27" spans="2:20">
      <c r="C27" s="14"/>
      <c r="D27" s="15"/>
      <c r="E27" s="15"/>
      <c r="F27" s="15"/>
      <c r="G27" s="15"/>
      <c r="H27" s="16"/>
    </row>
    <row r="28" spans="2:20">
      <c r="C28" s="14"/>
      <c r="D28" s="15"/>
      <c r="E28" s="15"/>
      <c r="F28" s="15"/>
      <c r="G28" s="15"/>
      <c r="H28" s="16"/>
    </row>
    <row r="29" spans="2:20">
      <c r="C29" s="14"/>
      <c r="D29" s="15"/>
      <c r="E29" s="15"/>
      <c r="F29" s="15"/>
      <c r="G29" s="15"/>
      <c r="H29" s="16"/>
    </row>
    <row r="30" spans="2:20">
      <c r="C30" s="14"/>
      <c r="D30" s="15"/>
      <c r="E30" s="15"/>
      <c r="F30" s="15"/>
      <c r="G30" s="15"/>
      <c r="H30" s="16"/>
    </row>
    <row r="31" spans="2:20">
      <c r="C31" s="14"/>
      <c r="D31" s="15"/>
      <c r="E31" s="15"/>
      <c r="F31" s="15"/>
      <c r="G31" s="15"/>
      <c r="H31" s="16"/>
    </row>
    <row r="32" spans="2:20">
      <c r="C32" s="14"/>
      <c r="D32" s="15"/>
      <c r="E32" s="15"/>
      <c r="F32" s="15"/>
      <c r="G32" s="15"/>
      <c r="H32" s="16"/>
    </row>
    <row r="33" spans="3:8">
      <c r="C33" s="14"/>
      <c r="D33" s="15"/>
      <c r="E33" s="15"/>
      <c r="F33" s="15"/>
      <c r="G33" s="15"/>
      <c r="H33" s="16"/>
    </row>
    <row r="34" spans="3:8">
      <c r="C34" s="14"/>
      <c r="D34" s="15"/>
      <c r="E34" s="15"/>
      <c r="F34" s="15"/>
      <c r="G34" s="15"/>
      <c r="H34" s="16"/>
    </row>
    <row r="35" spans="3:8">
      <c r="C35" s="14"/>
      <c r="D35" s="15"/>
      <c r="E35" s="15"/>
      <c r="F35" s="15"/>
      <c r="G35" s="15"/>
      <c r="H35" s="16"/>
    </row>
    <row r="36" spans="3:8">
      <c r="C36" s="14"/>
      <c r="D36" s="15"/>
      <c r="E36" s="15"/>
      <c r="F36" s="15"/>
      <c r="G36" s="15"/>
      <c r="H36" s="16"/>
    </row>
    <row r="37" spans="3:8">
      <c r="C37" s="14"/>
      <c r="D37" s="15"/>
      <c r="E37" s="15"/>
      <c r="F37" s="15"/>
      <c r="G37" s="15"/>
      <c r="H37" s="16"/>
    </row>
    <row r="38" spans="3:8">
      <c r="C38" s="14"/>
      <c r="D38" s="15"/>
      <c r="E38" s="15"/>
      <c r="F38" s="15"/>
      <c r="G38" s="15"/>
      <c r="H38" s="16"/>
    </row>
    <row r="39" spans="3:8">
      <c r="C39" s="14"/>
      <c r="D39" s="15"/>
      <c r="E39" s="15"/>
      <c r="F39" s="15"/>
      <c r="G39" s="15"/>
      <c r="H39" s="16"/>
    </row>
    <row r="40" spans="3:8">
      <c r="C40" s="14"/>
      <c r="D40" s="15"/>
      <c r="E40" s="15"/>
      <c r="F40" s="15"/>
      <c r="G40" s="15"/>
      <c r="H40" s="16"/>
    </row>
    <row r="41" spans="3:8">
      <c r="C41" s="14"/>
      <c r="D41" s="15"/>
      <c r="E41" s="15"/>
      <c r="F41" s="15"/>
      <c r="G41" s="15"/>
      <c r="H41" s="16"/>
    </row>
    <row r="42" spans="3:8">
      <c r="C42" s="14"/>
      <c r="D42" s="15"/>
      <c r="E42" s="15"/>
      <c r="F42" s="15"/>
      <c r="G42" s="15"/>
      <c r="H42" s="16"/>
    </row>
    <row r="43" spans="3:8">
      <c r="C43" s="14"/>
      <c r="D43" s="15"/>
      <c r="E43" s="15"/>
      <c r="F43" s="15"/>
      <c r="G43" s="15"/>
      <c r="H43" s="16"/>
    </row>
    <row r="44" spans="3:8">
      <c r="C44" s="14"/>
      <c r="D44" s="15"/>
      <c r="E44" s="15"/>
      <c r="F44" s="15"/>
      <c r="G44" s="15"/>
      <c r="H44" s="16"/>
    </row>
    <row r="45" spans="3:8">
      <c r="C45" s="14"/>
      <c r="D45" s="15"/>
      <c r="E45" s="15"/>
      <c r="F45" s="15"/>
      <c r="G45" s="15"/>
      <c r="H45" s="16"/>
    </row>
    <row r="46" spans="3:8">
      <c r="C46" s="14"/>
      <c r="D46" s="15"/>
      <c r="E46" s="15"/>
      <c r="F46" s="15"/>
      <c r="G46" s="15"/>
      <c r="H46" s="16"/>
    </row>
    <row r="47" spans="3:8">
      <c r="C47" s="14"/>
      <c r="D47" s="15"/>
      <c r="E47" s="15"/>
      <c r="F47" s="15"/>
      <c r="G47" s="15"/>
      <c r="H47" s="16"/>
    </row>
    <row r="48" spans="3:8">
      <c r="C48" s="14"/>
      <c r="D48" s="15"/>
      <c r="E48" s="15"/>
      <c r="F48" s="15"/>
      <c r="G48" s="15"/>
      <c r="H48" s="16"/>
    </row>
    <row r="49" spans="3:8">
      <c r="C49" s="14"/>
      <c r="D49" s="15"/>
      <c r="E49" s="15"/>
      <c r="F49" s="15"/>
      <c r="G49" s="15"/>
      <c r="H49" s="16"/>
    </row>
    <row r="50" spans="3:8">
      <c r="C50" s="14"/>
      <c r="D50" s="15"/>
      <c r="E50" s="15"/>
      <c r="F50" s="15"/>
      <c r="G50" s="15"/>
      <c r="H50" s="16"/>
    </row>
    <row r="51" spans="3:8">
      <c r="C51" s="14"/>
      <c r="D51" s="15"/>
      <c r="E51" s="15"/>
      <c r="F51" s="15"/>
      <c r="G51" s="15"/>
      <c r="H51" s="16"/>
    </row>
    <row r="52" spans="3:8">
      <c r="C52" s="14"/>
      <c r="D52" s="15"/>
      <c r="E52" s="15"/>
      <c r="F52" s="15"/>
      <c r="G52" s="15"/>
      <c r="H52" s="16"/>
    </row>
    <row r="53" spans="3:8">
      <c r="C53" s="14"/>
      <c r="D53" s="15"/>
      <c r="E53" s="15"/>
      <c r="F53" s="15"/>
      <c r="G53" s="15"/>
      <c r="H53" s="16"/>
    </row>
    <row r="54" spans="3:8">
      <c r="C54" s="14"/>
      <c r="D54" s="15"/>
      <c r="E54" s="15"/>
      <c r="F54" s="15"/>
      <c r="G54" s="15"/>
      <c r="H54" s="16"/>
    </row>
    <row r="55" spans="3:8">
      <c r="C55" s="14"/>
      <c r="D55" s="15"/>
      <c r="E55" s="15"/>
      <c r="F55" s="15"/>
      <c r="G55" s="15"/>
      <c r="H55" s="16"/>
    </row>
    <row r="56" spans="3:8">
      <c r="C56" s="14"/>
      <c r="D56" s="15"/>
      <c r="E56" s="15"/>
      <c r="F56" s="15"/>
      <c r="G56" s="15"/>
      <c r="H56" s="16"/>
    </row>
    <row r="57" spans="3:8">
      <c r="C57" s="14"/>
      <c r="D57" s="15"/>
      <c r="E57" s="15"/>
      <c r="F57" s="15"/>
      <c r="G57" s="15"/>
      <c r="H57" s="16"/>
    </row>
    <row r="58" spans="3:8">
      <c r="C58" s="14"/>
      <c r="D58" s="15"/>
      <c r="E58" s="15"/>
      <c r="F58" s="15"/>
      <c r="G58" s="15"/>
      <c r="H58" s="16"/>
    </row>
    <row r="59" spans="3:8">
      <c r="C59" s="14"/>
      <c r="D59" s="15"/>
      <c r="E59" s="15"/>
      <c r="F59" s="15"/>
      <c r="G59" s="15"/>
      <c r="H59" s="16"/>
    </row>
    <row r="60" spans="3:8">
      <c r="C60" s="14"/>
      <c r="D60" s="15"/>
      <c r="E60" s="15"/>
      <c r="F60" s="15"/>
      <c r="G60" s="15"/>
      <c r="H60" s="16"/>
    </row>
    <row r="61" spans="3:8">
      <c r="C61" s="14"/>
      <c r="D61" s="15"/>
      <c r="E61" s="15"/>
      <c r="F61" s="15"/>
      <c r="G61" s="15"/>
      <c r="H61" s="16"/>
    </row>
    <row r="62" spans="3:8">
      <c r="C62" s="14"/>
      <c r="D62" s="15"/>
      <c r="E62" s="15"/>
      <c r="F62" s="15"/>
      <c r="G62" s="15"/>
      <c r="H62" s="16"/>
    </row>
    <row r="63" spans="3:8">
      <c r="C63" s="14"/>
      <c r="D63" s="15"/>
      <c r="E63" s="15"/>
      <c r="F63" s="15"/>
      <c r="G63" s="15"/>
      <c r="H63" s="16"/>
    </row>
    <row r="64" spans="3:8">
      <c r="C64" s="14"/>
      <c r="D64" s="15"/>
      <c r="E64" s="15"/>
      <c r="F64" s="15"/>
      <c r="G64" s="15"/>
      <c r="H64" s="16"/>
    </row>
    <row r="65" spans="3:8">
      <c r="C65" s="14"/>
      <c r="D65" s="15"/>
      <c r="E65" s="15"/>
      <c r="F65" s="15"/>
      <c r="G65" s="15"/>
      <c r="H65" s="16"/>
    </row>
    <row r="66" spans="3:8">
      <c r="C66" s="14"/>
      <c r="D66" s="15"/>
      <c r="E66" s="15"/>
      <c r="F66" s="15"/>
      <c r="G66" s="15"/>
      <c r="H66" s="16"/>
    </row>
    <row r="67" spans="3:8">
      <c r="C67" s="14"/>
      <c r="D67" s="15"/>
      <c r="E67" s="15"/>
      <c r="F67" s="15"/>
      <c r="G67" s="15"/>
      <c r="H67" s="16"/>
    </row>
    <row r="68" spans="3:8">
      <c r="C68" s="14"/>
      <c r="D68" s="15"/>
      <c r="E68" s="15"/>
      <c r="F68" s="15"/>
      <c r="G68" s="15"/>
      <c r="H68" s="16"/>
    </row>
    <row r="69" spans="3:8">
      <c r="C69" s="14"/>
      <c r="D69" s="15"/>
      <c r="E69" s="15"/>
      <c r="F69" s="15"/>
      <c r="G69" s="15"/>
      <c r="H69" s="16"/>
    </row>
    <row r="70" spans="3:8">
      <c r="C70" s="14"/>
      <c r="D70" s="15"/>
      <c r="E70" s="15"/>
      <c r="F70" s="15"/>
      <c r="G70" s="15"/>
      <c r="H70" s="16"/>
    </row>
    <row r="71" spans="3:8">
      <c r="C71" s="14"/>
      <c r="D71" s="15"/>
      <c r="E71" s="15"/>
      <c r="F71" s="15"/>
      <c r="G71" s="15"/>
      <c r="H71" s="16"/>
    </row>
    <row r="72" spans="3:8">
      <c r="C72" s="14"/>
      <c r="D72" s="15"/>
      <c r="E72" s="15"/>
      <c r="F72" s="15"/>
      <c r="G72" s="15"/>
      <c r="H72" s="16"/>
    </row>
    <row r="73" spans="3:8">
      <c r="C73" s="14"/>
      <c r="D73" s="15"/>
      <c r="E73" s="15"/>
      <c r="F73" s="15"/>
      <c r="G73" s="15"/>
      <c r="H73" s="16"/>
    </row>
    <row r="74" spans="3:8">
      <c r="C74" s="14"/>
      <c r="D74" s="15"/>
      <c r="E74" s="15"/>
      <c r="F74" s="15"/>
      <c r="G74" s="15"/>
      <c r="H74" s="16"/>
    </row>
    <row r="75" spans="3:8">
      <c r="C75" s="14"/>
      <c r="D75" s="15"/>
      <c r="E75" s="15"/>
      <c r="F75" s="15"/>
      <c r="G75" s="15"/>
      <c r="H75" s="16"/>
    </row>
    <row r="76" spans="3:8">
      <c r="C76" s="14"/>
      <c r="D76" s="15"/>
      <c r="E76" s="15"/>
      <c r="F76" s="15"/>
      <c r="G76" s="15"/>
      <c r="H76" s="16"/>
    </row>
    <row r="77" spans="3:8">
      <c r="C77" s="14"/>
      <c r="D77" s="15"/>
      <c r="E77" s="15"/>
      <c r="F77" s="15"/>
      <c r="G77" s="15"/>
      <c r="H77" s="16"/>
    </row>
    <row r="78" spans="3:8">
      <c r="C78" s="14"/>
      <c r="D78" s="15"/>
      <c r="E78" s="15"/>
      <c r="F78" s="15"/>
      <c r="G78" s="15"/>
      <c r="H78" s="16"/>
    </row>
    <row r="79" spans="3:8">
      <c r="C79" s="14"/>
      <c r="D79" s="15"/>
      <c r="E79" s="15"/>
      <c r="F79" s="15"/>
      <c r="G79" s="15"/>
      <c r="H79" s="16"/>
    </row>
    <row r="80" spans="3:8">
      <c r="C80" s="14"/>
      <c r="D80" s="15"/>
      <c r="E80" s="15"/>
      <c r="F80" s="15"/>
      <c r="G80" s="15"/>
      <c r="H80" s="16"/>
    </row>
    <row r="81" spans="3:8">
      <c r="C81" s="14"/>
      <c r="D81" s="15"/>
      <c r="E81" s="15"/>
      <c r="F81" s="15"/>
      <c r="G81" s="15"/>
      <c r="H81" s="16"/>
    </row>
    <row r="82" spans="3:8">
      <c r="C82" s="14"/>
      <c r="D82" s="15"/>
      <c r="E82" s="15"/>
      <c r="F82" s="15"/>
      <c r="G82" s="15"/>
      <c r="H82" s="16"/>
    </row>
    <row r="83" spans="3:8">
      <c r="C83" s="14"/>
      <c r="D83" s="15"/>
      <c r="E83" s="15"/>
      <c r="F83" s="15"/>
      <c r="G83" s="15"/>
      <c r="H83" s="16"/>
    </row>
    <row r="84" spans="3:8">
      <c r="C84" s="14"/>
      <c r="D84" s="15"/>
      <c r="E84" s="15"/>
      <c r="F84" s="15"/>
      <c r="G84" s="15"/>
      <c r="H84" s="16"/>
    </row>
    <row r="85" spans="3:8">
      <c r="C85" s="14"/>
      <c r="D85" s="15"/>
      <c r="E85" s="15"/>
      <c r="F85" s="15"/>
      <c r="G85" s="15"/>
      <c r="H85" s="16"/>
    </row>
  </sheetData>
  <mergeCells count="13">
    <mergeCell ref="B9:H9"/>
    <mergeCell ref="I9:M9"/>
    <mergeCell ref="N9:O9"/>
    <mergeCell ref="P9:R9"/>
    <mergeCell ref="C8:T8"/>
    <mergeCell ref="S9:T9"/>
    <mergeCell ref="B1:C1"/>
    <mergeCell ref="B2:T2"/>
    <mergeCell ref="C5:T5"/>
    <mergeCell ref="C6:T6"/>
    <mergeCell ref="C7:T7"/>
    <mergeCell ref="C4:T4"/>
    <mergeCell ref="C3:T3"/>
  </mergeCells>
  <dataValidations count="4">
    <dataValidation type="list" allowBlank="1" showInputMessage="1" showErrorMessage="1" sqref="B12:B16" xr:uid="{00000000-0002-0000-0300-000000000000}">
      <formula1>$U$2:$U$4</formula1>
    </dataValidation>
    <dataValidation type="list" allowBlank="1" showInputMessage="1" showErrorMessage="1" sqref="L12:L16 N11:N18 J11:K18" xr:uid="{00000000-0002-0000-0300-000001000000}">
      <formula1>$U$6:$U$7</formula1>
    </dataValidation>
    <dataValidation type="list" allowBlank="1" showInputMessage="1" showErrorMessage="1" sqref="I11:I18" xr:uid="{00000000-0002-0000-0300-000002000000}">
      <formula1>$V$2:$V$6</formula1>
    </dataValidation>
    <dataValidation type="list" allowBlank="1" showInputMessage="1" showErrorMessage="1" sqref="B11 B17:B18" xr:uid="{0F2341F8-BBCF-478A-A802-BE849F908AD7}">
      <formula1>$U$2:$U$3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AU17"/>
  <sheetViews>
    <sheetView zoomScale="80" zoomScaleNormal="80" workbookViewId="0">
      <selection activeCell="C7" sqref="C7:P7"/>
    </sheetView>
  </sheetViews>
  <sheetFormatPr baseColWidth="10" defaultColWidth="11.42578125" defaultRowHeight="15"/>
  <cols>
    <col min="1" max="1" width="11.42578125" style="4"/>
    <col min="2" max="2" width="31.140625" customWidth="1"/>
    <col min="3" max="3" width="18" bestFit="1" customWidth="1"/>
    <col min="4" max="4" width="21.42578125" bestFit="1" customWidth="1"/>
    <col min="5" max="5" width="7.42578125" bestFit="1" customWidth="1"/>
    <col min="6" max="6" width="18.28515625" bestFit="1" customWidth="1"/>
    <col min="7" max="7" width="21.42578125" bestFit="1" customWidth="1"/>
    <col min="8" max="8" width="13.42578125" bestFit="1" customWidth="1"/>
    <col min="9" max="9" width="27.28515625" customWidth="1"/>
    <col min="10" max="10" width="21.42578125" bestFit="1" customWidth="1"/>
    <col min="11" max="11" width="19.5703125" bestFit="1" customWidth="1"/>
    <col min="12" max="12" width="23.28515625" bestFit="1" customWidth="1"/>
    <col min="13" max="13" width="19.28515625" bestFit="1" customWidth="1"/>
    <col min="14" max="14" width="19.5703125" bestFit="1" customWidth="1"/>
    <col min="15" max="15" width="18.140625" customWidth="1"/>
    <col min="16" max="16" width="19.5703125" bestFit="1" customWidth="1"/>
    <col min="17" max="17" width="0" style="4" hidden="1" customWidth="1"/>
    <col min="18" max="19" width="11.42578125" style="4"/>
    <col min="20" max="20" width="0" style="4" hidden="1" customWidth="1"/>
    <col min="21" max="47" width="11.42578125" style="4"/>
  </cols>
  <sheetData>
    <row r="1" spans="2:20" s="4" customFormat="1" ht="44.1" customHeight="1">
      <c r="B1" s="100" t="s">
        <v>10</v>
      </c>
      <c r="C1" s="100"/>
    </row>
    <row r="2" spans="2:20" ht="47.25" customHeight="1">
      <c r="B2" s="144" t="s">
        <v>88</v>
      </c>
      <c r="C2" s="145"/>
      <c r="D2" s="145"/>
      <c r="E2" s="145"/>
      <c r="F2" s="145"/>
      <c r="G2" s="145"/>
      <c r="H2" s="145"/>
      <c r="I2" s="145"/>
      <c r="J2" s="145"/>
      <c r="K2" s="145"/>
      <c r="L2" s="145"/>
      <c r="M2" s="145"/>
      <c r="N2" s="145"/>
      <c r="O2" s="145"/>
      <c r="P2" s="146"/>
      <c r="Q2" s="4" t="s">
        <v>33</v>
      </c>
      <c r="T2" t="s">
        <v>89</v>
      </c>
    </row>
    <row r="3" spans="2:20" ht="54.75" customHeight="1">
      <c r="B3" s="5" t="s">
        <v>34</v>
      </c>
      <c r="C3" s="147"/>
      <c r="D3" s="148"/>
      <c r="E3" s="148"/>
      <c r="F3" s="148"/>
      <c r="G3" s="148"/>
      <c r="H3" s="148"/>
      <c r="I3" s="148"/>
      <c r="J3" s="148"/>
      <c r="K3" s="148"/>
      <c r="L3" s="148"/>
      <c r="M3" s="148"/>
      <c r="N3" s="148"/>
      <c r="O3" s="148"/>
      <c r="P3" s="149"/>
      <c r="Q3" s="4" t="s">
        <v>35</v>
      </c>
      <c r="T3" t="s">
        <v>90</v>
      </c>
    </row>
    <row r="4" spans="2:20" ht="54.75" customHeight="1">
      <c r="B4" s="5" t="s">
        <v>13</v>
      </c>
      <c r="C4" s="82"/>
      <c r="D4" s="83"/>
      <c r="E4" s="83"/>
      <c r="F4" s="83"/>
      <c r="G4" s="83"/>
      <c r="H4" s="83"/>
      <c r="I4" s="83"/>
      <c r="J4" s="83"/>
      <c r="K4" s="83"/>
      <c r="L4" s="83"/>
      <c r="M4" s="83"/>
      <c r="N4" s="83"/>
      <c r="O4" s="83"/>
      <c r="P4" s="84"/>
      <c r="T4"/>
    </row>
    <row r="5" spans="2:20" ht="34.15" customHeight="1">
      <c r="B5" s="248" t="s">
        <v>91</v>
      </c>
      <c r="C5" s="250" t="s">
        <v>202</v>
      </c>
      <c r="D5" s="251"/>
      <c r="E5" s="251"/>
      <c r="F5" s="251"/>
      <c r="G5" s="251"/>
      <c r="H5" s="251"/>
      <c r="I5" s="251"/>
      <c r="J5" s="251"/>
      <c r="K5" s="251"/>
      <c r="L5" s="251"/>
      <c r="M5" s="251"/>
      <c r="N5" s="251"/>
      <c r="O5" s="251"/>
      <c r="P5" s="252"/>
    </row>
    <row r="6" spans="2:20" ht="34.15" customHeight="1">
      <c r="B6" s="248" t="s">
        <v>92</v>
      </c>
      <c r="C6" s="250" t="s">
        <v>203</v>
      </c>
      <c r="D6" s="251"/>
      <c r="E6" s="251"/>
      <c r="F6" s="251"/>
      <c r="G6" s="251"/>
      <c r="H6" s="251"/>
      <c r="I6" s="251"/>
      <c r="J6" s="251"/>
      <c r="K6" s="251"/>
      <c r="L6" s="251"/>
      <c r="M6" s="251"/>
      <c r="N6" s="251"/>
      <c r="O6" s="251"/>
      <c r="P6" s="252"/>
    </row>
    <row r="7" spans="2:20" ht="34.15" customHeight="1">
      <c r="B7" s="253" t="s">
        <v>41</v>
      </c>
      <c r="C7" s="118" t="s">
        <v>68</v>
      </c>
      <c r="D7" s="119"/>
      <c r="E7" s="119"/>
      <c r="F7" s="119"/>
      <c r="G7" s="119"/>
      <c r="H7" s="119"/>
      <c r="I7" s="119"/>
      <c r="J7" s="119"/>
      <c r="K7" s="119"/>
      <c r="L7" s="119"/>
      <c r="M7" s="119"/>
      <c r="N7" s="119"/>
      <c r="O7" s="119"/>
      <c r="P7" s="120"/>
    </row>
    <row r="8" spans="2:20" ht="29.25" customHeight="1">
      <c r="B8" s="248" t="s">
        <v>17</v>
      </c>
      <c r="C8" s="250" t="s">
        <v>69</v>
      </c>
      <c r="D8" s="251"/>
      <c r="E8" s="251"/>
      <c r="F8" s="251"/>
      <c r="G8" s="251"/>
      <c r="H8" s="251"/>
      <c r="I8" s="251"/>
      <c r="J8" s="251"/>
      <c r="K8" s="251"/>
      <c r="L8" s="251"/>
      <c r="M8" s="251"/>
      <c r="N8" s="251"/>
      <c r="O8" s="251"/>
      <c r="P8" s="252"/>
    </row>
    <row r="9" spans="2:20" ht="25.9" customHeight="1">
      <c r="B9" s="150" t="s">
        <v>70</v>
      </c>
      <c r="C9" s="151"/>
      <c r="D9" s="151"/>
      <c r="E9" s="151"/>
      <c r="F9" s="151"/>
      <c r="G9" s="152"/>
      <c r="H9" s="153" t="s">
        <v>71</v>
      </c>
      <c r="I9" s="154"/>
      <c r="J9" s="154"/>
      <c r="K9" s="155"/>
      <c r="L9" s="156" t="s">
        <v>20</v>
      </c>
      <c r="M9" s="157"/>
      <c r="N9" s="158"/>
      <c r="O9" s="159" t="s">
        <v>45</v>
      </c>
      <c r="P9" s="160"/>
    </row>
    <row r="10" spans="2:20" ht="45" customHeight="1">
      <c r="B10" s="17" t="s">
        <v>73</v>
      </c>
      <c r="C10" s="17" t="s">
        <v>93</v>
      </c>
      <c r="D10" s="17" t="s">
        <v>94</v>
      </c>
      <c r="E10" s="17" t="s">
        <v>95</v>
      </c>
      <c r="F10" s="17" t="s">
        <v>96</v>
      </c>
      <c r="G10" s="17" t="s">
        <v>79</v>
      </c>
      <c r="H10" s="23" t="s">
        <v>81</v>
      </c>
      <c r="I10" s="23" t="s">
        <v>97</v>
      </c>
      <c r="J10" s="11" t="s">
        <v>79</v>
      </c>
      <c r="K10" s="11" t="s">
        <v>31</v>
      </c>
      <c r="L10" s="10" t="s">
        <v>83</v>
      </c>
      <c r="M10" s="10" t="s">
        <v>98</v>
      </c>
      <c r="N10" s="10" t="s">
        <v>99</v>
      </c>
      <c r="O10" s="12" t="s">
        <v>58</v>
      </c>
      <c r="P10" s="13" t="s">
        <v>31</v>
      </c>
    </row>
    <row r="11" spans="2:20">
      <c r="B11" s="26"/>
      <c r="C11" s="3"/>
      <c r="D11" s="3"/>
      <c r="E11" s="1"/>
      <c r="F11" s="1"/>
      <c r="G11" s="27"/>
      <c r="H11" s="18"/>
      <c r="I11" s="18"/>
      <c r="J11" s="18"/>
      <c r="K11" s="3"/>
      <c r="L11" s="18"/>
      <c r="M11" s="18"/>
      <c r="N11" s="3"/>
      <c r="O11" s="40" t="str">
        <f>IF(OR(H11="No",I11="No",J11="No",L11="No",M11="No"),0,IF(AND(H11="Si",I11="Si",J11="Si",L11="Si",M11="Si"),1,"N/A"))</f>
        <v>N/A</v>
      </c>
      <c r="P11" s="3"/>
    </row>
    <row r="12" spans="2:20">
      <c r="B12" s="26"/>
      <c r="C12" s="3"/>
      <c r="D12" s="3"/>
      <c r="E12" s="1"/>
      <c r="F12" s="1"/>
      <c r="G12" s="27"/>
      <c r="H12" s="18"/>
      <c r="I12" s="18"/>
      <c r="J12" s="18"/>
      <c r="K12" s="3"/>
      <c r="L12" s="18"/>
      <c r="M12" s="18"/>
      <c r="N12" s="3"/>
      <c r="O12" s="40" t="str">
        <f t="shared" ref="O12:O17" si="0">IF(OR(H12="No",I12="No",J12="No",L12="No",M12="No"),0,IF(AND(H12="Si",I12="Si",J12="Si",L12="Si",M12="Si"),1,"N/A"))</f>
        <v>N/A</v>
      </c>
      <c r="P12" s="3"/>
    </row>
    <row r="13" spans="2:20">
      <c r="B13" s="26"/>
      <c r="C13" s="3"/>
      <c r="D13" s="3"/>
      <c r="E13" s="1"/>
      <c r="F13" s="1"/>
      <c r="G13" s="27"/>
      <c r="H13" s="18"/>
      <c r="I13" s="18"/>
      <c r="J13" s="18"/>
      <c r="K13" s="3"/>
      <c r="L13" s="18"/>
      <c r="M13" s="18"/>
      <c r="N13" s="3"/>
      <c r="O13" s="40" t="str">
        <f t="shared" si="0"/>
        <v>N/A</v>
      </c>
      <c r="P13" s="3"/>
    </row>
    <row r="14" spans="2:20">
      <c r="B14" s="26"/>
      <c r="C14" s="3"/>
      <c r="D14" s="3"/>
      <c r="E14" s="1"/>
      <c r="F14" s="1"/>
      <c r="G14" s="27"/>
      <c r="H14" s="18"/>
      <c r="I14" s="18"/>
      <c r="J14" s="18"/>
      <c r="K14" s="3"/>
      <c r="L14" s="18"/>
      <c r="M14" s="18"/>
      <c r="N14" s="3"/>
      <c r="O14" s="40" t="str">
        <f t="shared" si="0"/>
        <v>N/A</v>
      </c>
      <c r="P14" s="3"/>
    </row>
    <row r="15" spans="2:20">
      <c r="B15" s="26"/>
      <c r="C15" s="3"/>
      <c r="D15" s="3"/>
      <c r="E15" s="1"/>
      <c r="F15" s="1"/>
      <c r="G15" s="27"/>
      <c r="H15" s="18"/>
      <c r="I15" s="18"/>
      <c r="J15" s="18"/>
      <c r="K15" s="3"/>
      <c r="L15" s="18"/>
      <c r="M15" s="18"/>
      <c r="N15" s="3"/>
      <c r="O15" s="40" t="str">
        <f t="shared" si="0"/>
        <v>N/A</v>
      </c>
      <c r="P15" s="3"/>
    </row>
    <row r="16" spans="2:20">
      <c r="B16" s="26"/>
      <c r="C16" s="3"/>
      <c r="D16" s="3"/>
      <c r="E16" s="1"/>
      <c r="F16" s="1"/>
      <c r="G16" s="27"/>
      <c r="H16" s="18"/>
      <c r="I16" s="18"/>
      <c r="J16" s="18"/>
      <c r="K16" s="3"/>
      <c r="L16" s="18"/>
      <c r="M16" s="18"/>
      <c r="N16" s="3"/>
      <c r="O16" s="40" t="str">
        <f t="shared" si="0"/>
        <v>N/A</v>
      </c>
      <c r="P16" s="3"/>
    </row>
    <row r="17" spans="2:16">
      <c r="B17" s="26"/>
      <c r="C17" s="3"/>
      <c r="D17" s="3"/>
      <c r="E17" s="1"/>
      <c r="F17" s="1"/>
      <c r="G17" s="27"/>
      <c r="H17" s="18"/>
      <c r="I17" s="18"/>
      <c r="J17" s="18"/>
      <c r="K17" s="3"/>
      <c r="L17" s="18"/>
      <c r="M17" s="18"/>
      <c r="N17" s="3"/>
      <c r="O17" s="40" t="str">
        <f t="shared" si="0"/>
        <v>N/A</v>
      </c>
      <c r="P17" s="3"/>
    </row>
  </sheetData>
  <mergeCells count="11">
    <mergeCell ref="C8:P8"/>
    <mergeCell ref="B9:G9"/>
    <mergeCell ref="H9:K9"/>
    <mergeCell ref="L9:N9"/>
    <mergeCell ref="O9:P9"/>
    <mergeCell ref="B2:P2"/>
    <mergeCell ref="C5:P5"/>
    <mergeCell ref="C6:P6"/>
    <mergeCell ref="C7:P7"/>
    <mergeCell ref="B1:C1"/>
    <mergeCell ref="C3:P3"/>
  </mergeCells>
  <dataValidations count="1">
    <dataValidation type="list" allowBlank="1" showInputMessage="1" showErrorMessage="1" sqref="B11:B17" xr:uid="{00000000-0002-0000-0400-000000000000}">
      <formula1>$T$2:$T$3</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AP14"/>
  <sheetViews>
    <sheetView zoomScale="80" zoomScaleNormal="80" workbookViewId="0">
      <selection activeCell="C6" sqref="C6:O6"/>
    </sheetView>
  </sheetViews>
  <sheetFormatPr baseColWidth="10" defaultColWidth="11.42578125" defaultRowHeight="15"/>
  <cols>
    <col min="1" max="1" width="11.42578125" style="4"/>
    <col min="2" max="2" width="26.42578125" style="6" customWidth="1"/>
    <col min="3" max="3" width="33.7109375" style="6" customWidth="1"/>
    <col min="4" max="4" width="21" style="6" bestFit="1" customWidth="1"/>
    <col min="5" max="5" width="24.85546875" style="6" bestFit="1" customWidth="1"/>
    <col min="6" max="6" width="14.140625" style="6" bestFit="1" customWidth="1"/>
    <col min="7" max="7" width="27.28515625" style="6" customWidth="1"/>
    <col min="8" max="8" width="13.85546875" style="6" customWidth="1"/>
    <col min="9" max="9" width="24.28515625" style="6" customWidth="1"/>
    <col min="10" max="10" width="31.140625" style="6" customWidth="1"/>
    <col min="11" max="11" width="26.85546875" style="6" customWidth="1"/>
    <col min="12" max="12" width="21.42578125" style="6" customWidth="1"/>
    <col min="13" max="13" width="25.28515625" style="6" customWidth="1"/>
    <col min="14" max="14" width="15.42578125" style="4" customWidth="1"/>
    <col min="15" max="15" width="17.85546875" style="4" bestFit="1" customWidth="1"/>
    <col min="16" max="19" width="11.42578125" style="4"/>
    <col min="20" max="20" width="11.42578125" style="4" hidden="1" customWidth="1"/>
    <col min="21" max="42" width="11.42578125" style="4"/>
  </cols>
  <sheetData>
    <row r="1" spans="2:20" s="4" customFormat="1" ht="45.95" customHeight="1">
      <c r="B1" s="100" t="s">
        <v>10</v>
      </c>
      <c r="C1" s="100"/>
      <c r="D1" s="8"/>
      <c r="E1" s="8"/>
      <c r="F1" s="8"/>
      <c r="G1" s="8"/>
      <c r="H1" s="8"/>
      <c r="I1" s="8"/>
      <c r="J1" s="8"/>
      <c r="K1" s="8"/>
      <c r="L1" s="8"/>
      <c r="M1" s="8"/>
    </row>
    <row r="2" spans="2:20" ht="63.75" customHeight="1">
      <c r="B2" s="139" t="s">
        <v>100</v>
      </c>
      <c r="C2" s="139"/>
      <c r="D2" s="139"/>
      <c r="E2" s="139"/>
      <c r="F2" s="139"/>
      <c r="G2" s="139"/>
      <c r="H2" s="139"/>
      <c r="I2" s="139"/>
      <c r="J2" s="139"/>
      <c r="K2" s="139"/>
      <c r="L2" s="139"/>
      <c r="M2" s="139"/>
      <c r="N2" s="139"/>
      <c r="O2" s="139"/>
      <c r="T2" t="s">
        <v>101</v>
      </c>
    </row>
    <row r="3" spans="2:20" ht="45.75" customHeight="1">
      <c r="B3" s="9" t="s">
        <v>13</v>
      </c>
      <c r="C3" s="175"/>
      <c r="D3" s="176"/>
      <c r="E3" s="176"/>
      <c r="F3" s="176"/>
      <c r="G3" s="176"/>
      <c r="H3" s="176"/>
      <c r="I3" s="176"/>
      <c r="J3" s="176"/>
      <c r="K3" s="176"/>
      <c r="L3" s="176"/>
      <c r="M3" s="176"/>
      <c r="N3" s="176"/>
      <c r="O3" s="177"/>
      <c r="T3" t="s">
        <v>102</v>
      </c>
    </row>
    <row r="4" spans="2:20" s="35" customFormat="1" ht="28.5" customHeight="1">
      <c r="B4" s="248" t="s">
        <v>91</v>
      </c>
      <c r="C4" s="105" t="s">
        <v>202</v>
      </c>
      <c r="D4" s="105"/>
      <c r="E4" s="105"/>
      <c r="F4" s="105"/>
      <c r="G4" s="105"/>
      <c r="H4" s="105"/>
      <c r="I4" s="105"/>
      <c r="J4" s="105"/>
      <c r="K4" s="105"/>
      <c r="L4" s="105"/>
      <c r="M4" s="105"/>
      <c r="N4" s="105"/>
      <c r="O4" s="105"/>
      <c r="T4" s="35" t="s">
        <v>103</v>
      </c>
    </row>
    <row r="5" spans="2:20" s="35" customFormat="1" ht="51.75" customHeight="1">
      <c r="B5" s="248" t="s">
        <v>104</v>
      </c>
      <c r="C5" s="105" t="s">
        <v>204</v>
      </c>
      <c r="D5" s="105"/>
      <c r="E5" s="105"/>
      <c r="F5" s="105"/>
      <c r="G5" s="105"/>
      <c r="H5" s="105"/>
      <c r="I5" s="105"/>
      <c r="J5" s="105"/>
      <c r="K5" s="105"/>
      <c r="L5" s="105"/>
      <c r="M5" s="105"/>
      <c r="N5" s="105"/>
      <c r="O5" s="105"/>
      <c r="T5" s="35" t="s">
        <v>33</v>
      </c>
    </row>
    <row r="6" spans="2:20" s="35" customFormat="1" ht="33" customHeight="1">
      <c r="B6" s="248" t="s">
        <v>41</v>
      </c>
      <c r="C6" s="250" t="s">
        <v>105</v>
      </c>
      <c r="D6" s="251"/>
      <c r="E6" s="251"/>
      <c r="F6" s="251"/>
      <c r="G6" s="251"/>
      <c r="H6" s="251"/>
      <c r="I6" s="251"/>
      <c r="J6" s="251"/>
      <c r="K6" s="251"/>
      <c r="L6" s="251"/>
      <c r="M6" s="251"/>
      <c r="N6" s="251"/>
      <c r="O6" s="252"/>
      <c r="T6" s="35" t="s">
        <v>35</v>
      </c>
    </row>
    <row r="7" spans="2:20" s="35" customFormat="1" ht="33" customHeight="1">
      <c r="B7" s="248" t="s">
        <v>17</v>
      </c>
      <c r="C7" s="250" t="s">
        <v>69</v>
      </c>
      <c r="D7" s="251"/>
      <c r="E7" s="251"/>
      <c r="F7" s="251"/>
      <c r="G7" s="251"/>
      <c r="H7" s="251"/>
      <c r="I7" s="251"/>
      <c r="J7" s="251"/>
      <c r="K7" s="251"/>
      <c r="L7" s="251"/>
      <c r="M7" s="251"/>
      <c r="N7" s="251"/>
      <c r="O7" s="252"/>
    </row>
    <row r="8" spans="2:20" ht="27" customHeight="1">
      <c r="B8" s="161" t="s">
        <v>70</v>
      </c>
      <c r="C8" s="162"/>
      <c r="D8" s="162"/>
      <c r="E8" s="162"/>
      <c r="F8" s="163"/>
      <c r="G8" s="33"/>
      <c r="H8" s="167" t="s">
        <v>71</v>
      </c>
      <c r="I8" s="168"/>
      <c r="J8" s="168"/>
      <c r="K8" s="169"/>
      <c r="L8" s="173" t="s">
        <v>20</v>
      </c>
      <c r="M8" s="173"/>
      <c r="N8" s="174" t="s">
        <v>45</v>
      </c>
      <c r="O8" s="174"/>
    </row>
    <row r="9" spans="2:20" ht="25.9" customHeight="1">
      <c r="B9" s="164"/>
      <c r="C9" s="165"/>
      <c r="D9" s="165"/>
      <c r="E9" s="165"/>
      <c r="F9" s="166"/>
      <c r="G9" s="34"/>
      <c r="H9" s="170"/>
      <c r="I9" s="171"/>
      <c r="J9" s="171"/>
      <c r="K9" s="172"/>
      <c r="L9" s="173" t="s">
        <v>106</v>
      </c>
      <c r="M9" s="173"/>
      <c r="N9" s="174"/>
      <c r="O9" s="174"/>
    </row>
    <row r="10" spans="2:20" ht="57" customHeight="1">
      <c r="B10" s="7" t="s">
        <v>73</v>
      </c>
      <c r="C10" s="7" t="s">
        <v>107</v>
      </c>
      <c r="D10" s="7" t="s">
        <v>108</v>
      </c>
      <c r="E10" s="7" t="s">
        <v>109</v>
      </c>
      <c r="F10" s="7" t="s">
        <v>110</v>
      </c>
      <c r="G10" s="17" t="s">
        <v>111</v>
      </c>
      <c r="H10" s="11" t="s">
        <v>81</v>
      </c>
      <c r="I10" s="11" t="s">
        <v>79</v>
      </c>
      <c r="J10" s="11" t="s">
        <v>111</v>
      </c>
      <c r="K10" s="11" t="s">
        <v>112</v>
      </c>
      <c r="L10" s="19" t="s">
        <v>83</v>
      </c>
      <c r="M10" s="19" t="s">
        <v>31</v>
      </c>
      <c r="N10" s="12" t="s">
        <v>58</v>
      </c>
      <c r="O10" s="13" t="s">
        <v>31</v>
      </c>
      <c r="T10" t="s">
        <v>113</v>
      </c>
    </row>
    <row r="11" spans="2:20">
      <c r="B11" s="20"/>
      <c r="C11" s="3"/>
      <c r="D11" s="3"/>
      <c r="E11" s="28"/>
      <c r="F11" s="3"/>
      <c r="G11" s="3"/>
      <c r="H11" s="20"/>
      <c r="I11" s="20"/>
      <c r="J11" s="20"/>
      <c r="K11" s="29"/>
      <c r="L11" s="20"/>
      <c r="M11" s="21"/>
      <c r="N11" s="3" t="str">
        <f>IF(OR(H11="No",I11="No",J11="No",L11="No"),0,IF(AND(H11="Si",I11="Si",J11="Si",L11="Si"),1,"N/A"))</f>
        <v>N/A</v>
      </c>
      <c r="O11" s="22"/>
      <c r="T11" t="s">
        <v>114</v>
      </c>
    </row>
    <row r="12" spans="2:20">
      <c r="B12" s="20"/>
      <c r="C12" s="3"/>
      <c r="D12" s="3"/>
      <c r="E12" s="28"/>
      <c r="F12" s="3"/>
      <c r="G12" s="3"/>
      <c r="H12" s="20"/>
      <c r="I12" s="20"/>
      <c r="J12" s="20"/>
      <c r="K12" s="29"/>
      <c r="L12" s="20"/>
      <c r="M12" s="21"/>
      <c r="N12" s="3" t="str">
        <f>IF(OR(H12="No",I12="No",J12="No",L12="No"),0,IF(AND(H12="Si",I12="Si",J12="Si",L12="Si"),1,"N/A"))</f>
        <v>N/A</v>
      </c>
      <c r="O12" s="30"/>
      <c r="T12" t="s">
        <v>115</v>
      </c>
    </row>
    <row r="13" spans="2:20">
      <c r="B13" s="20"/>
      <c r="C13" s="3"/>
      <c r="D13" s="3"/>
      <c r="E13" s="28"/>
      <c r="F13" s="3"/>
      <c r="G13" s="3"/>
      <c r="H13" s="20"/>
      <c r="I13" s="20"/>
      <c r="J13" s="20"/>
      <c r="K13" s="29"/>
      <c r="L13" s="20"/>
      <c r="M13" s="21"/>
      <c r="N13" s="3" t="str">
        <f>IF(OR(H13="No",I13="No",J13="No",L13="No"),0,IF(AND(H13="Si",I13="Si",J13="Si",L13="Si"),1,"N/A"))</f>
        <v>N/A</v>
      </c>
      <c r="O13" s="30"/>
      <c r="T13" t="s">
        <v>116</v>
      </c>
    </row>
    <row r="14" spans="2:20">
      <c r="B14" s="20"/>
      <c r="C14" s="3"/>
      <c r="D14" s="3"/>
      <c r="E14" s="28"/>
      <c r="F14" s="3"/>
      <c r="G14" s="3"/>
      <c r="H14" s="20"/>
      <c r="I14" s="20"/>
      <c r="J14" s="20"/>
      <c r="K14" s="29"/>
      <c r="L14" s="20"/>
      <c r="M14" s="21"/>
      <c r="N14" s="3" t="str">
        <f>IF(OR(H14="No",I14="No",J14="No",L14="No"),0,IF(AND(H14="Si",I14="Si",J14="Si",L14="Si"),1,"N/A"))</f>
        <v>N/A</v>
      </c>
      <c r="O14" s="30"/>
    </row>
  </sheetData>
  <mergeCells count="12">
    <mergeCell ref="B1:C1"/>
    <mergeCell ref="C7:O7"/>
    <mergeCell ref="B8:F9"/>
    <mergeCell ref="H8:K9"/>
    <mergeCell ref="L8:M8"/>
    <mergeCell ref="N8:O9"/>
    <mergeCell ref="L9:M9"/>
    <mergeCell ref="B2:O2"/>
    <mergeCell ref="C4:O4"/>
    <mergeCell ref="C5:O5"/>
    <mergeCell ref="C3:O3"/>
    <mergeCell ref="C6:O6"/>
  </mergeCells>
  <dataValidations count="2">
    <dataValidation type="list" allowBlank="1" showInputMessage="1" showErrorMessage="1" sqref="B11" xr:uid="{00000000-0002-0000-0500-000000000000}">
      <formula1>$T$2:$T$4</formula1>
    </dataValidation>
    <dataValidation type="list" allowBlank="1" showInputMessage="1" showErrorMessage="1" sqref="L11:L14 H11:J14" xr:uid="{00000000-0002-0000-0500-000001000000}">
      <formula1>$T$5:$T$6</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W33"/>
  <sheetViews>
    <sheetView zoomScale="80" zoomScaleNormal="80" workbookViewId="0">
      <selection activeCell="C9" sqref="C9"/>
    </sheetView>
  </sheetViews>
  <sheetFormatPr baseColWidth="10" defaultColWidth="11.42578125" defaultRowHeight="15"/>
  <cols>
    <col min="1" max="1" width="19.140625" customWidth="1"/>
    <col min="2" max="2" width="16.28515625" customWidth="1"/>
    <col min="3" max="3" width="21" customWidth="1"/>
    <col min="4" max="4" width="17.5703125" customWidth="1"/>
    <col min="5" max="5" width="17.28515625" customWidth="1"/>
    <col min="6" max="6" width="16.7109375" customWidth="1"/>
    <col min="7" max="7" width="26.5703125" customWidth="1"/>
    <col min="8" max="23" width="0" hidden="1" customWidth="1"/>
  </cols>
  <sheetData>
    <row r="1" spans="1:13" ht="46.5" customHeight="1">
      <c r="A1" s="4"/>
      <c r="B1" s="100" t="s">
        <v>10</v>
      </c>
      <c r="C1" s="100"/>
    </row>
    <row r="2" spans="1:13" ht="21" customHeight="1">
      <c r="A2" s="107" t="s">
        <v>117</v>
      </c>
      <c r="B2" s="107"/>
      <c r="C2" s="107"/>
      <c r="D2" s="107"/>
      <c r="E2" s="107"/>
      <c r="F2" s="107"/>
      <c r="G2" s="107"/>
      <c r="H2" s="62"/>
      <c r="I2" s="62"/>
    </row>
    <row r="3" spans="1:13" ht="18.75">
      <c r="A3" s="59" t="s">
        <v>34</v>
      </c>
      <c r="B3" s="207"/>
      <c r="C3" s="207"/>
      <c r="D3" s="207"/>
      <c r="E3" s="207"/>
      <c r="F3" s="207"/>
      <c r="G3" s="207"/>
      <c r="H3" s="63"/>
      <c r="I3" s="63"/>
    </row>
    <row r="4" spans="1:13" ht="18.75">
      <c r="A4" s="59" t="s">
        <v>13</v>
      </c>
      <c r="B4" s="207"/>
      <c r="C4" s="207"/>
      <c r="D4" s="207"/>
      <c r="E4" s="208" t="s">
        <v>118</v>
      </c>
      <c r="F4" s="208"/>
      <c r="G4" s="64"/>
      <c r="H4" s="65"/>
      <c r="I4" s="65"/>
    </row>
    <row r="5" spans="1:13" ht="59.45" customHeight="1">
      <c r="A5" s="254" t="s">
        <v>37</v>
      </c>
      <c r="B5" s="255" t="s">
        <v>189</v>
      </c>
      <c r="C5" s="256"/>
      <c r="D5" s="256"/>
      <c r="E5" s="256"/>
      <c r="F5" s="256"/>
      <c r="G5" s="256"/>
      <c r="H5" s="65"/>
      <c r="I5" s="65"/>
    </row>
    <row r="6" spans="1:13" ht="51" customHeight="1">
      <c r="A6" s="254" t="s">
        <v>39</v>
      </c>
      <c r="B6" s="255" t="s">
        <v>119</v>
      </c>
      <c r="C6" s="256"/>
      <c r="D6" s="256"/>
      <c r="E6" s="256"/>
      <c r="F6" s="256"/>
      <c r="G6" s="256"/>
      <c r="H6" s="65"/>
      <c r="I6" s="65"/>
    </row>
    <row r="7" spans="1:13">
      <c r="A7" s="204" t="s">
        <v>120</v>
      </c>
      <c r="B7" s="205"/>
      <c r="C7" s="205"/>
      <c r="D7" s="205"/>
      <c r="E7" s="205"/>
      <c r="F7" s="205"/>
      <c r="G7" s="206"/>
      <c r="M7">
        <v>1</v>
      </c>
    </row>
    <row r="8" spans="1:13" ht="27.6" customHeight="1">
      <c r="A8" s="185" t="s">
        <v>121</v>
      </c>
      <c r="B8" s="186"/>
      <c r="C8" s="55" t="s">
        <v>58</v>
      </c>
      <c r="D8" s="185" t="s">
        <v>31</v>
      </c>
      <c r="E8" s="187"/>
      <c r="F8" s="187"/>
      <c r="G8" s="186"/>
      <c r="M8">
        <v>0</v>
      </c>
    </row>
    <row r="9" spans="1:13" ht="17.100000000000001" customHeight="1">
      <c r="A9" s="280" t="s">
        <v>122</v>
      </c>
      <c r="B9" s="281"/>
      <c r="C9" s="2"/>
      <c r="D9" s="178"/>
      <c r="E9" s="179"/>
      <c r="F9" s="179"/>
      <c r="G9" s="180"/>
    </row>
    <row r="10" spans="1:13">
      <c r="A10" s="329" t="s">
        <v>123</v>
      </c>
      <c r="B10" s="330"/>
      <c r="C10" s="2"/>
      <c r="D10" s="178"/>
      <c r="E10" s="179"/>
      <c r="F10" s="179"/>
      <c r="G10" s="180"/>
    </row>
    <row r="11" spans="1:13">
      <c r="A11" s="329" t="s">
        <v>124</v>
      </c>
      <c r="B11" s="330"/>
      <c r="C11" s="2"/>
      <c r="D11" s="178"/>
      <c r="E11" s="179"/>
      <c r="F11" s="179"/>
      <c r="G11" s="180"/>
    </row>
    <row r="12" spans="1:13">
      <c r="A12" s="188" t="s">
        <v>125</v>
      </c>
      <c r="B12" s="189"/>
      <c r="C12" s="189"/>
      <c r="D12" s="189"/>
      <c r="E12" s="189"/>
      <c r="F12" s="189"/>
      <c r="G12" s="190"/>
    </row>
    <row r="13" spans="1:13">
      <c r="A13" s="55" t="s">
        <v>25</v>
      </c>
      <c r="B13" s="55" t="s">
        <v>126</v>
      </c>
      <c r="C13" s="55" t="s">
        <v>127</v>
      </c>
      <c r="D13" s="55" t="s">
        <v>128</v>
      </c>
      <c r="E13" s="55" t="s">
        <v>129</v>
      </c>
      <c r="F13" s="191" t="s">
        <v>31</v>
      </c>
      <c r="G13" s="191"/>
    </row>
    <row r="14" spans="1:13">
      <c r="A14" s="2"/>
      <c r="B14" s="2"/>
      <c r="C14" s="2"/>
      <c r="D14" s="2"/>
      <c r="E14" s="2"/>
      <c r="F14" s="192"/>
      <c r="G14" s="192"/>
    </row>
    <row r="15" spans="1:13">
      <c r="A15" s="2"/>
      <c r="B15" s="2"/>
      <c r="C15" s="2"/>
      <c r="D15" s="2"/>
      <c r="E15" s="2"/>
      <c r="F15" s="192"/>
      <c r="G15" s="192"/>
    </row>
    <row r="16" spans="1:13">
      <c r="A16" s="2"/>
      <c r="B16" s="2"/>
      <c r="C16" s="2"/>
      <c r="D16" s="2"/>
      <c r="E16" s="2"/>
      <c r="F16" s="192"/>
      <c r="G16" s="192"/>
    </row>
    <row r="17" spans="1:23">
      <c r="A17" s="2"/>
      <c r="B17" s="2"/>
      <c r="C17" s="2"/>
      <c r="D17" s="2"/>
      <c r="E17" s="2"/>
      <c r="F17" s="192"/>
      <c r="G17" s="192"/>
    </row>
    <row r="18" spans="1:23">
      <c r="A18" s="2"/>
      <c r="B18" s="2"/>
      <c r="C18" s="2"/>
      <c r="D18" s="2"/>
      <c r="E18" s="2"/>
      <c r="F18" s="192"/>
      <c r="G18" s="192"/>
    </row>
    <row r="19" spans="1:23" ht="15.75" thickBot="1">
      <c r="A19" s="182" t="s">
        <v>130</v>
      </c>
      <c r="B19" s="183"/>
      <c r="C19" s="183"/>
      <c r="D19" s="183"/>
      <c r="E19" s="183"/>
      <c r="F19" s="183"/>
      <c r="G19" s="184"/>
    </row>
    <row r="20" spans="1:23">
      <c r="A20" s="185" t="s">
        <v>121</v>
      </c>
      <c r="B20" s="186"/>
      <c r="C20" s="55" t="s">
        <v>58</v>
      </c>
      <c r="D20" s="185" t="s">
        <v>31</v>
      </c>
      <c r="E20" s="187"/>
      <c r="F20" s="187"/>
      <c r="G20" s="186"/>
      <c r="H20" s="66"/>
      <c r="I20" s="67"/>
      <c r="O20" s="203" t="s">
        <v>131</v>
      </c>
      <c r="P20" s="203"/>
      <c r="Q20" s="203"/>
      <c r="R20" s="203"/>
      <c r="S20" s="195" t="s">
        <v>132</v>
      </c>
      <c r="T20" s="196"/>
      <c r="U20" s="199"/>
      <c r="V20" s="199"/>
      <c r="W20" s="200"/>
    </row>
    <row r="21" spans="1:23" ht="29.45" customHeight="1" thickBot="1">
      <c r="A21" s="280" t="s">
        <v>133</v>
      </c>
      <c r="B21" s="281"/>
      <c r="C21" s="2"/>
      <c r="D21" s="178"/>
      <c r="E21" s="179"/>
      <c r="F21" s="179"/>
      <c r="G21" s="180"/>
      <c r="O21" s="203"/>
      <c r="P21" s="203"/>
      <c r="Q21" s="203"/>
      <c r="R21" s="203"/>
      <c r="S21" s="197"/>
      <c r="T21" s="198"/>
      <c r="U21" s="201"/>
      <c r="V21" s="201"/>
      <c r="W21" s="202"/>
    </row>
    <row r="22" spans="1:23" ht="45" customHeight="1">
      <c r="A22" s="280" t="s">
        <v>134</v>
      </c>
      <c r="B22" s="281"/>
      <c r="C22" s="2"/>
      <c r="D22" s="178"/>
      <c r="E22" s="179"/>
      <c r="F22" s="179"/>
      <c r="G22" s="180"/>
      <c r="I22" s="53"/>
      <c r="J22" s="53"/>
      <c r="K22" s="53"/>
      <c r="L22" s="56"/>
      <c r="M22" s="56"/>
    </row>
    <row r="23" spans="1:23" ht="14.45" customHeight="1">
      <c r="A23" s="194" t="s">
        <v>135</v>
      </c>
      <c r="B23" s="194"/>
      <c r="C23" s="194"/>
      <c r="D23" s="194"/>
      <c r="E23" s="194"/>
      <c r="F23" s="194"/>
      <c r="G23" s="194"/>
    </row>
    <row r="24" spans="1:23" ht="14.45" customHeight="1">
      <c r="A24" s="194"/>
      <c r="B24" s="194"/>
      <c r="C24" s="194"/>
      <c r="D24" s="194"/>
      <c r="E24" s="194"/>
      <c r="F24" s="194"/>
      <c r="G24" s="194"/>
      <c r="J24" s="193"/>
      <c r="K24" s="193"/>
    </row>
    <row r="25" spans="1:23">
      <c r="A25" s="55" t="s">
        <v>136</v>
      </c>
      <c r="B25" s="55" t="s">
        <v>125</v>
      </c>
      <c r="C25" s="55" t="s">
        <v>130</v>
      </c>
      <c r="D25" s="55" t="s">
        <v>137</v>
      </c>
      <c r="E25" s="191" t="s">
        <v>58</v>
      </c>
      <c r="F25" s="191"/>
      <c r="G25" s="191"/>
      <c r="J25" s="193"/>
      <c r="K25" s="193"/>
    </row>
    <row r="26" spans="1:23">
      <c r="A26" s="55">
        <f>SUM(C9:C11)/3</f>
        <v>0</v>
      </c>
      <c r="B26" s="55">
        <f>SUM(E14:E18)/5</f>
        <v>0</v>
      </c>
      <c r="C26" s="55">
        <f>SUM(C21:C22)/2</f>
        <v>0</v>
      </c>
      <c r="D26" s="55">
        <f>SUM(C9:C11,E14:E18,C21:C22)/10</f>
        <v>0</v>
      </c>
      <c r="E26" s="191" t="str">
        <f t="array" ref="E26">_xlfn.IFS(D26&gt;=0.85,"Satisfactorio",D26&gt;=0.525,"Cuasi Satistactorio",D26&gt;=0.175,"Poco Satisfactorio",D6&gt;=0,"Deficiente")</f>
        <v>Deficiente</v>
      </c>
      <c r="F26" s="191"/>
      <c r="G26" s="191"/>
      <c r="I26" s="53"/>
      <c r="J26" s="53"/>
      <c r="K26" s="53"/>
      <c r="L26" s="56"/>
      <c r="M26" s="56"/>
    </row>
    <row r="27" spans="1:23">
      <c r="A27" s="181" t="s">
        <v>58</v>
      </c>
      <c r="B27" s="279" t="s">
        <v>192</v>
      </c>
      <c r="C27" s="279"/>
      <c r="D27" s="279"/>
      <c r="E27" s="279"/>
      <c r="F27" s="279"/>
      <c r="G27" s="279"/>
    </row>
    <row r="28" spans="1:23" ht="18.75" customHeight="1">
      <c r="A28" s="181"/>
      <c r="B28" s="279"/>
      <c r="C28" s="279"/>
      <c r="D28" s="279"/>
      <c r="E28" s="279"/>
      <c r="F28" s="279"/>
      <c r="G28" s="279"/>
      <c r="J28" s="193"/>
      <c r="K28" s="193"/>
    </row>
    <row r="29" spans="1:23" ht="30.75" customHeight="1">
      <c r="A29" s="181"/>
      <c r="B29" s="279"/>
      <c r="C29" s="279"/>
      <c r="D29" s="279"/>
      <c r="E29" s="279"/>
      <c r="F29" s="279"/>
      <c r="G29" s="279"/>
      <c r="J29" s="193"/>
      <c r="K29" s="193"/>
    </row>
    <row r="30" spans="1:23" s="277" customFormat="1">
      <c r="A30" s="275"/>
      <c r="B30" s="276"/>
      <c r="C30" s="276"/>
      <c r="D30" s="276"/>
      <c r="E30" s="276"/>
      <c r="F30" s="276"/>
      <c r="G30" s="276"/>
      <c r="J30" s="278"/>
      <c r="K30" s="278"/>
    </row>
    <row r="31" spans="1:23" ht="21">
      <c r="A31" s="257" t="s">
        <v>138</v>
      </c>
      <c r="B31" s="258"/>
      <c r="C31" s="258"/>
      <c r="D31" s="258"/>
      <c r="E31" s="258"/>
      <c r="F31" s="258"/>
      <c r="G31" s="259"/>
    </row>
    <row r="32" spans="1:23" ht="31.5">
      <c r="A32" s="257" t="s">
        <v>139</v>
      </c>
      <c r="B32" s="58"/>
      <c r="C32" s="58"/>
      <c r="D32" s="58"/>
      <c r="E32" s="58"/>
      <c r="F32" s="58"/>
      <c r="G32" s="260"/>
    </row>
    <row r="33" spans="1:7" ht="31.5">
      <c r="A33" s="261" t="s">
        <v>140</v>
      </c>
      <c r="B33" s="58"/>
      <c r="C33" s="58"/>
      <c r="D33" s="58"/>
      <c r="E33" s="58"/>
      <c r="F33" s="58"/>
      <c r="G33" s="260"/>
    </row>
  </sheetData>
  <mergeCells count="42">
    <mergeCell ref="A2:G2"/>
    <mergeCell ref="B3:G3"/>
    <mergeCell ref="B4:D4"/>
    <mergeCell ref="E4:F4"/>
    <mergeCell ref="B5:G5"/>
    <mergeCell ref="D10:G10"/>
    <mergeCell ref="A11:B11"/>
    <mergeCell ref="D11:G11"/>
    <mergeCell ref="B6:G6"/>
    <mergeCell ref="A7:G7"/>
    <mergeCell ref="A8:B8"/>
    <mergeCell ref="D8:G8"/>
    <mergeCell ref="A9:B9"/>
    <mergeCell ref="D9:G9"/>
    <mergeCell ref="S20:T21"/>
    <mergeCell ref="U20:W21"/>
    <mergeCell ref="A21:B21"/>
    <mergeCell ref="D21:G21"/>
    <mergeCell ref="O20:R21"/>
    <mergeCell ref="J28:J29"/>
    <mergeCell ref="K28:K29"/>
    <mergeCell ref="A23:G24"/>
    <mergeCell ref="J24:J25"/>
    <mergeCell ref="K24:K25"/>
    <mergeCell ref="E25:G25"/>
    <mergeCell ref="E26:G26"/>
    <mergeCell ref="B1:C1"/>
    <mergeCell ref="A22:B22"/>
    <mergeCell ref="D22:G22"/>
    <mergeCell ref="A27:A29"/>
    <mergeCell ref="B27:G29"/>
    <mergeCell ref="A19:G19"/>
    <mergeCell ref="A20:B20"/>
    <mergeCell ref="D20:G20"/>
    <mergeCell ref="A12:G12"/>
    <mergeCell ref="F13:G13"/>
    <mergeCell ref="F14:G14"/>
    <mergeCell ref="F16:G16"/>
    <mergeCell ref="F17:G17"/>
    <mergeCell ref="F18:G18"/>
    <mergeCell ref="F15:G15"/>
    <mergeCell ref="A10:B10"/>
  </mergeCells>
  <dataValidations count="1">
    <dataValidation type="list" allowBlank="1" showInputMessage="1" showErrorMessage="1" sqref="C9:C11 C21:C22 E14:E18" xr:uid="{00000000-0002-0000-0600-000000000000}">
      <formula1>$M$7:$M$8</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X31"/>
  <sheetViews>
    <sheetView zoomScale="80" zoomScaleNormal="80" workbookViewId="0">
      <selection activeCell="P20" sqref="P20"/>
    </sheetView>
  </sheetViews>
  <sheetFormatPr baseColWidth="10" defaultColWidth="11.42578125" defaultRowHeight="15"/>
  <cols>
    <col min="1" max="1" width="24.42578125" customWidth="1"/>
    <col min="2" max="2" width="12.42578125" customWidth="1"/>
    <col min="4" max="4" width="13.28515625" customWidth="1"/>
    <col min="5" max="5" width="14.42578125" customWidth="1"/>
    <col min="6" max="6" width="13.42578125" customWidth="1"/>
    <col min="7" max="7" width="14.28515625" customWidth="1"/>
    <col min="11" max="15" width="0" hidden="1" customWidth="1"/>
  </cols>
  <sheetData>
    <row r="1" spans="1:24" ht="47.45" customHeight="1">
      <c r="A1" s="4"/>
      <c r="B1" s="100" t="s">
        <v>10</v>
      </c>
      <c r="C1" s="100"/>
    </row>
    <row r="2" spans="1:24" ht="21" customHeight="1">
      <c r="A2" s="211" t="s">
        <v>141</v>
      </c>
      <c r="B2" s="212"/>
      <c r="C2" s="212"/>
      <c r="D2" s="212"/>
      <c r="E2" s="212"/>
      <c r="F2" s="212"/>
      <c r="G2" s="212"/>
      <c r="H2" s="212"/>
      <c r="I2" s="213"/>
    </row>
    <row r="3" spans="1:24" ht="18.75">
      <c r="A3" s="59" t="s">
        <v>34</v>
      </c>
      <c r="B3" s="207"/>
      <c r="C3" s="207"/>
      <c r="D3" s="207"/>
      <c r="E3" s="207"/>
      <c r="F3" s="207"/>
      <c r="G3" s="207"/>
      <c r="H3" s="207"/>
      <c r="I3" s="207"/>
    </row>
    <row r="4" spans="1:24" ht="18.75">
      <c r="A4" s="60" t="s">
        <v>13</v>
      </c>
      <c r="B4" s="214"/>
      <c r="C4" s="214"/>
      <c r="D4" s="214"/>
      <c r="E4" s="215" t="s">
        <v>118</v>
      </c>
      <c r="F4" s="215"/>
      <c r="G4" s="216"/>
      <c r="H4" s="216"/>
      <c r="I4" s="216"/>
    </row>
    <row r="5" spans="1:24" ht="83.1" customHeight="1">
      <c r="A5" s="254" t="s">
        <v>37</v>
      </c>
      <c r="B5" s="255" t="s">
        <v>190</v>
      </c>
      <c r="C5" s="255"/>
      <c r="D5" s="255"/>
      <c r="E5" s="255"/>
      <c r="F5" s="255"/>
      <c r="G5" s="255"/>
      <c r="H5" s="255"/>
      <c r="I5" s="255"/>
    </row>
    <row r="6" spans="1:24" ht="47.45" customHeight="1">
      <c r="A6" s="254" t="s">
        <v>39</v>
      </c>
      <c r="B6" s="255" t="s">
        <v>191</v>
      </c>
      <c r="C6" s="255"/>
      <c r="D6" s="255"/>
      <c r="E6" s="255"/>
      <c r="F6" s="255"/>
      <c r="G6" s="255"/>
      <c r="H6" s="255"/>
      <c r="I6" s="255"/>
    </row>
    <row r="7" spans="1:24">
      <c r="A7" s="218" t="s">
        <v>142</v>
      </c>
      <c r="B7" s="218"/>
      <c r="C7" s="218"/>
      <c r="D7" s="218"/>
      <c r="E7" s="218"/>
      <c r="F7" s="218"/>
      <c r="G7" s="218"/>
      <c r="H7" s="218"/>
      <c r="I7" s="218"/>
      <c r="O7">
        <v>1</v>
      </c>
    </row>
    <row r="8" spans="1:24" ht="27.6" customHeight="1">
      <c r="A8" s="185" t="s">
        <v>121</v>
      </c>
      <c r="B8" s="187"/>
      <c r="C8" s="187"/>
      <c r="D8" s="187"/>
      <c r="E8" s="55" t="s">
        <v>58</v>
      </c>
      <c r="F8" s="191" t="s">
        <v>31</v>
      </c>
      <c r="G8" s="191"/>
      <c r="H8" s="191"/>
      <c r="I8" s="191"/>
      <c r="O8">
        <v>0</v>
      </c>
    </row>
    <row r="9" spans="1:24" ht="18.75" customHeight="1">
      <c r="A9" s="262" t="s">
        <v>143</v>
      </c>
      <c r="B9" s="263"/>
      <c r="C9" s="263"/>
      <c r="D9" s="264"/>
      <c r="E9" s="2"/>
      <c r="F9" s="209"/>
      <c r="G9" s="209"/>
      <c r="H9" s="209"/>
      <c r="I9" s="210"/>
    </row>
    <row r="10" spans="1:24" ht="18.75" customHeight="1">
      <c r="A10" s="265" t="s">
        <v>144</v>
      </c>
      <c r="B10" s="266"/>
      <c r="C10" s="266"/>
      <c r="D10" s="267"/>
      <c r="E10" s="90"/>
      <c r="F10" s="209"/>
      <c r="G10" s="209"/>
      <c r="H10" s="209"/>
      <c r="I10" s="210"/>
      <c r="T10" s="53"/>
      <c r="U10" s="53"/>
      <c r="V10" s="53"/>
      <c r="W10" s="56"/>
      <c r="X10" s="56"/>
    </row>
    <row r="11" spans="1:24">
      <c r="A11" s="217" t="s">
        <v>125</v>
      </c>
      <c r="B11" s="217"/>
      <c r="C11" s="217"/>
      <c r="D11" s="217"/>
      <c r="E11" s="217"/>
      <c r="F11" s="217"/>
      <c r="G11" s="217"/>
      <c r="H11" s="217"/>
      <c r="I11" s="217"/>
    </row>
    <row r="12" spans="1:24" ht="15" customHeight="1">
      <c r="A12" s="192" t="s">
        <v>145</v>
      </c>
      <c r="B12" s="192"/>
      <c r="C12" s="192"/>
      <c r="D12" s="55" t="s">
        <v>146</v>
      </c>
      <c r="E12" s="55" t="s">
        <v>58</v>
      </c>
      <c r="F12" s="178" t="s">
        <v>31</v>
      </c>
      <c r="G12" s="179"/>
      <c r="H12" s="179"/>
      <c r="I12" s="180"/>
      <c r="M12" s="68"/>
      <c r="N12" s="68"/>
      <c r="O12" s="68"/>
      <c r="P12" s="68"/>
      <c r="Q12" s="68"/>
    </row>
    <row r="13" spans="1:24" ht="21.75" customHeight="1">
      <c r="A13" s="269" t="s">
        <v>147</v>
      </c>
      <c r="B13" s="269"/>
      <c r="C13" s="269"/>
      <c r="D13" s="2"/>
      <c r="E13" s="2"/>
      <c r="F13" s="178"/>
      <c r="G13" s="179"/>
      <c r="H13" s="179"/>
      <c r="I13" s="180"/>
      <c r="M13" s="68"/>
      <c r="N13" s="68"/>
      <c r="O13" s="68"/>
      <c r="P13" s="68"/>
      <c r="Q13" s="68"/>
    </row>
    <row r="14" spans="1:24">
      <c r="A14" s="219" t="s">
        <v>130</v>
      </c>
      <c r="B14" s="220"/>
      <c r="C14" s="220"/>
      <c r="D14" s="220"/>
      <c r="E14" s="220"/>
      <c r="F14" s="220"/>
      <c r="G14" s="220"/>
      <c r="H14" s="220"/>
      <c r="I14" s="221"/>
      <c r="P14" s="193"/>
      <c r="Q14" s="193"/>
    </row>
    <row r="15" spans="1:24" ht="17.25" customHeight="1">
      <c r="A15" s="268" t="s">
        <v>148</v>
      </c>
      <c r="B15" s="268"/>
      <c r="C15" s="268"/>
      <c r="D15" s="268"/>
      <c r="E15" s="2"/>
      <c r="F15" s="192"/>
      <c r="G15" s="192"/>
      <c r="H15" s="192"/>
      <c r="I15" s="192"/>
      <c r="M15" s="69"/>
      <c r="N15" s="69"/>
    </row>
    <row r="16" spans="1:24" ht="18" customHeight="1">
      <c r="A16" s="268" t="s">
        <v>149</v>
      </c>
      <c r="B16" s="268"/>
      <c r="C16" s="268"/>
      <c r="D16" s="268"/>
      <c r="E16" s="2"/>
      <c r="F16" s="192"/>
      <c r="G16" s="192"/>
      <c r="H16" s="192"/>
      <c r="I16" s="192"/>
      <c r="M16" s="69"/>
      <c r="N16" s="69"/>
    </row>
    <row r="17" spans="1:13" ht="19.5" customHeight="1" thickBot="1">
      <c r="A17" s="268" t="s">
        <v>150</v>
      </c>
      <c r="B17" s="268"/>
      <c r="C17" s="268"/>
      <c r="D17" s="268"/>
      <c r="E17" s="2"/>
      <c r="F17" s="192"/>
      <c r="G17" s="192"/>
      <c r="H17" s="192"/>
      <c r="I17" s="192"/>
    </row>
    <row r="18" spans="1:13">
      <c r="A18" s="222" t="s">
        <v>151</v>
      </c>
      <c r="B18" s="222"/>
      <c r="C18" s="222"/>
      <c r="D18" s="222"/>
      <c r="E18" s="331">
        <f>SUM(E9:E10,E13,E15:E17)/6</f>
        <v>0</v>
      </c>
      <c r="F18" s="331" t="str">
        <f t="array" ref="F18">_xlfn.IFS(E18&gt;=0.85,"Satisfactorio",E18&gt;=0.525,"Cuasi Satistactorio",E18&gt;=0.175,"Poco Satisfactorio",E18&gt;=0,"Deficiente")</f>
        <v>Deficiente</v>
      </c>
      <c r="G18" s="331"/>
      <c r="H18" s="331"/>
      <c r="I18" s="331"/>
    </row>
    <row r="19" spans="1:13" ht="15.75" thickBot="1">
      <c r="A19" s="223"/>
      <c r="B19" s="224"/>
      <c r="C19" s="224"/>
      <c r="D19" s="224"/>
      <c r="E19" s="332"/>
      <c r="F19" s="332"/>
      <c r="G19" s="332"/>
      <c r="H19" s="332"/>
      <c r="I19" s="332"/>
    </row>
    <row r="20" spans="1:13" ht="21" customHeight="1">
      <c r="A20" s="181" t="s">
        <v>58</v>
      </c>
      <c r="B20" s="279" t="s">
        <v>192</v>
      </c>
      <c r="C20" s="279"/>
      <c r="D20" s="279"/>
      <c r="E20" s="279"/>
      <c r="F20" s="279"/>
      <c r="G20" s="279"/>
      <c r="H20" s="279"/>
      <c r="I20" s="279"/>
    </row>
    <row r="21" spans="1:13" ht="18.75" customHeight="1">
      <c r="A21" s="181"/>
      <c r="B21" s="279"/>
      <c r="C21" s="279"/>
      <c r="D21" s="279"/>
      <c r="E21" s="279"/>
      <c r="F21" s="279"/>
      <c r="G21" s="279"/>
      <c r="H21" s="279"/>
      <c r="I21" s="279"/>
      <c r="J21" s="56"/>
    </row>
    <row r="22" spans="1:13" ht="21" customHeight="1">
      <c r="A22" s="181"/>
      <c r="B22" s="279"/>
      <c r="C22" s="279"/>
      <c r="D22" s="279"/>
      <c r="E22" s="279"/>
      <c r="F22" s="279"/>
      <c r="G22" s="279"/>
      <c r="H22" s="279"/>
      <c r="I22" s="279"/>
      <c r="J22" s="56"/>
    </row>
    <row r="24" spans="1:13" ht="21">
      <c r="A24" s="257" t="s">
        <v>138</v>
      </c>
      <c r="B24" s="272"/>
      <c r="C24" s="272"/>
      <c r="D24" s="272"/>
      <c r="E24" s="272"/>
      <c r="F24" s="270"/>
      <c r="G24" s="270"/>
      <c r="H24" s="270"/>
      <c r="I24" s="271"/>
    </row>
    <row r="25" spans="1:13" ht="21">
      <c r="A25" s="257" t="s">
        <v>139</v>
      </c>
      <c r="B25" s="273"/>
      <c r="C25" s="57"/>
      <c r="D25" s="57"/>
      <c r="E25" s="57"/>
      <c r="F25" s="274"/>
      <c r="G25" s="274"/>
      <c r="H25" s="274"/>
      <c r="I25" s="18"/>
    </row>
    <row r="26" spans="1:13" ht="21">
      <c r="A26" s="257" t="s">
        <v>140</v>
      </c>
      <c r="B26" s="58"/>
      <c r="C26" s="58"/>
      <c r="D26" s="58"/>
      <c r="E26" s="58"/>
      <c r="F26" s="66"/>
      <c r="G26" s="66"/>
      <c r="H26" s="66"/>
      <c r="I26" s="67"/>
    </row>
    <row r="29" spans="1:13">
      <c r="J29" s="53"/>
      <c r="K29" s="53"/>
      <c r="L29" s="56"/>
      <c r="M29" s="56"/>
    </row>
    <row r="30" spans="1:13">
      <c r="J30" s="6"/>
    </row>
    <row r="31" spans="1:13">
      <c r="J31" s="6"/>
    </row>
  </sheetData>
  <mergeCells count="33">
    <mergeCell ref="A20:A22"/>
    <mergeCell ref="B20:I22"/>
    <mergeCell ref="A14:I14"/>
    <mergeCell ref="A18:D19"/>
    <mergeCell ref="E18:E19"/>
    <mergeCell ref="F18:I19"/>
    <mergeCell ref="A17:D17"/>
    <mergeCell ref="F17:I17"/>
    <mergeCell ref="A16:D16"/>
    <mergeCell ref="F16:I16"/>
    <mergeCell ref="B1:C1"/>
    <mergeCell ref="P14:Q14"/>
    <mergeCell ref="A15:D15"/>
    <mergeCell ref="F15:I15"/>
    <mergeCell ref="B5:I5"/>
    <mergeCell ref="A2:I2"/>
    <mergeCell ref="B3:I3"/>
    <mergeCell ref="B4:D4"/>
    <mergeCell ref="E4:F4"/>
    <mergeCell ref="G4:I4"/>
    <mergeCell ref="A11:I11"/>
    <mergeCell ref="A12:C12"/>
    <mergeCell ref="F12:I12"/>
    <mergeCell ref="A13:C13"/>
    <mergeCell ref="B6:I6"/>
    <mergeCell ref="A7:I7"/>
    <mergeCell ref="F13:I13"/>
    <mergeCell ref="A8:D8"/>
    <mergeCell ref="F8:I8"/>
    <mergeCell ref="A9:D9"/>
    <mergeCell ref="F9:I9"/>
    <mergeCell ref="A10:D10"/>
    <mergeCell ref="F10:I10"/>
  </mergeCells>
  <dataValidations count="1">
    <dataValidation type="list" allowBlank="1" showInputMessage="1" showErrorMessage="1" sqref="E9:E10 E15:E17 E13" xr:uid="{00000000-0002-0000-0700-000000000000}">
      <formula1>$O$7:$O$8</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I43"/>
  <sheetViews>
    <sheetView topLeftCell="A3" zoomScale="80" zoomScaleNormal="80" workbookViewId="0">
      <selection activeCell="A2" sqref="A2:I39"/>
    </sheetView>
  </sheetViews>
  <sheetFormatPr baseColWidth="10" defaultColWidth="11.42578125" defaultRowHeight="15"/>
  <cols>
    <col min="1" max="1" width="24.140625" customWidth="1"/>
    <col min="2" max="2" width="15.5703125" customWidth="1"/>
    <col min="3" max="3" width="15" customWidth="1"/>
    <col min="4" max="4" width="18.5703125" customWidth="1"/>
    <col min="5" max="5" width="17.5703125" customWidth="1"/>
    <col min="6" max="6" width="13.42578125" customWidth="1"/>
    <col min="7" max="7" width="19.7109375" customWidth="1"/>
    <col min="8" max="8" width="16.85546875" customWidth="1"/>
    <col min="9" max="9" width="16.28515625" customWidth="1"/>
  </cols>
  <sheetData>
    <row r="1" spans="1:9" ht="46.5" customHeight="1">
      <c r="A1" s="4"/>
      <c r="B1" s="100" t="s">
        <v>10</v>
      </c>
      <c r="C1" s="100"/>
    </row>
    <row r="2" spans="1:9" ht="21" customHeight="1">
      <c r="A2" s="211" t="s">
        <v>152</v>
      </c>
      <c r="B2" s="212"/>
      <c r="C2" s="212"/>
      <c r="D2" s="212"/>
      <c r="E2" s="212"/>
      <c r="F2" s="212"/>
      <c r="G2" s="212"/>
      <c r="H2" s="212"/>
      <c r="I2" s="213"/>
    </row>
    <row r="3" spans="1:9" ht="22.5" customHeight="1">
      <c r="A3" s="321" t="s">
        <v>34</v>
      </c>
      <c r="B3" s="207"/>
      <c r="C3" s="207"/>
      <c r="D3" s="207"/>
      <c r="E3" s="207"/>
      <c r="F3" s="207"/>
      <c r="G3" s="207"/>
      <c r="H3" s="207"/>
      <c r="I3" s="207"/>
    </row>
    <row r="4" spans="1:9" ht="23.25" customHeight="1">
      <c r="A4" s="322" t="s">
        <v>13</v>
      </c>
      <c r="B4" s="214"/>
      <c r="C4" s="214"/>
      <c r="D4" s="214"/>
      <c r="E4" s="215" t="s">
        <v>118</v>
      </c>
      <c r="F4" s="215"/>
      <c r="G4" s="216"/>
      <c r="H4" s="216"/>
      <c r="I4" s="216"/>
    </row>
    <row r="5" spans="1:9" ht="28.5" customHeight="1">
      <c r="A5" s="326" t="s">
        <v>153</v>
      </c>
      <c r="B5" s="327"/>
      <c r="C5" s="323"/>
      <c r="D5" s="324"/>
      <c r="E5" s="324"/>
      <c r="F5" s="324"/>
      <c r="G5" s="324"/>
      <c r="H5" s="324"/>
      <c r="I5" s="325"/>
    </row>
    <row r="6" spans="1:9" ht="72" customHeight="1">
      <c r="A6" s="282" t="s">
        <v>37</v>
      </c>
      <c r="B6" s="283" t="s">
        <v>193</v>
      </c>
      <c r="C6" s="283"/>
      <c r="D6" s="283"/>
      <c r="E6" s="283"/>
      <c r="F6" s="283"/>
      <c r="G6" s="283"/>
      <c r="H6" s="283"/>
      <c r="I6" s="283"/>
    </row>
    <row r="7" spans="1:9" ht="52.9" customHeight="1">
      <c r="A7" s="282" t="s">
        <v>39</v>
      </c>
      <c r="B7" s="283" t="s">
        <v>154</v>
      </c>
      <c r="C7" s="283"/>
      <c r="D7" s="283"/>
      <c r="E7" s="283"/>
      <c r="F7" s="283"/>
      <c r="G7" s="283"/>
      <c r="H7" s="283"/>
      <c r="I7" s="283"/>
    </row>
    <row r="8" spans="1:9">
      <c r="A8" s="235" t="s">
        <v>142</v>
      </c>
      <c r="B8" s="235"/>
      <c r="C8" s="235"/>
      <c r="D8" s="235"/>
      <c r="E8" s="235"/>
      <c r="F8" s="235"/>
      <c r="G8" s="235"/>
      <c r="H8" s="235"/>
      <c r="I8" s="235"/>
    </row>
    <row r="9" spans="1:9">
      <c r="A9" s="231" t="s">
        <v>121</v>
      </c>
      <c r="B9" s="232"/>
      <c r="C9" s="232"/>
      <c r="D9" s="233"/>
      <c r="E9" s="61" t="s">
        <v>58</v>
      </c>
      <c r="F9" s="234" t="s">
        <v>31</v>
      </c>
      <c r="G9" s="234"/>
      <c r="H9" s="234"/>
      <c r="I9" s="234"/>
    </row>
    <row r="10" spans="1:9" ht="30" customHeight="1">
      <c r="A10" s="284" t="s">
        <v>155</v>
      </c>
      <c r="B10" s="284"/>
      <c r="C10" s="284"/>
      <c r="D10" s="284"/>
      <c r="E10" s="2"/>
      <c r="F10" s="192"/>
      <c r="G10" s="192"/>
      <c r="H10" s="192"/>
      <c r="I10" s="192"/>
    </row>
    <row r="11" spans="1:9" ht="15.75" customHeight="1">
      <c r="A11" s="280" t="s">
        <v>156</v>
      </c>
      <c r="B11" s="285"/>
      <c r="C11" s="285"/>
      <c r="D11" s="281"/>
      <c r="E11" s="2"/>
      <c r="F11" s="192"/>
      <c r="G11" s="192"/>
      <c r="H11" s="192"/>
      <c r="I11" s="192"/>
    </row>
    <row r="12" spans="1:9" ht="18" customHeight="1">
      <c r="A12" s="280" t="s">
        <v>157</v>
      </c>
      <c r="B12" s="285"/>
      <c r="C12" s="285"/>
      <c r="D12" s="281"/>
      <c r="E12" s="90"/>
      <c r="F12" s="225"/>
      <c r="G12" s="225"/>
      <c r="H12" s="225"/>
      <c r="I12" s="225"/>
    </row>
    <row r="13" spans="1:9" ht="21.6" customHeight="1">
      <c r="A13" s="227" t="s">
        <v>125</v>
      </c>
      <c r="B13" s="228"/>
      <c r="C13" s="228"/>
      <c r="D13" s="228"/>
      <c r="E13" s="228"/>
      <c r="F13" s="228"/>
      <c r="G13" s="228"/>
      <c r="H13" s="228"/>
      <c r="I13" s="229"/>
    </row>
    <row r="14" spans="1:9">
      <c r="A14" s="55" t="s">
        <v>25</v>
      </c>
      <c r="B14" s="192"/>
      <c r="C14" s="192"/>
      <c r="D14" s="192"/>
      <c r="E14" s="192"/>
      <c r="F14" s="192"/>
      <c r="G14" s="192"/>
      <c r="H14" s="192"/>
      <c r="I14" s="192"/>
    </row>
    <row r="15" spans="1:9">
      <c r="A15" s="51" t="s">
        <v>158</v>
      </c>
      <c r="B15" s="51" t="s">
        <v>159</v>
      </c>
      <c r="C15" s="51" t="s">
        <v>58</v>
      </c>
      <c r="D15" s="192" t="s">
        <v>31</v>
      </c>
      <c r="E15" s="192"/>
      <c r="F15" s="192"/>
      <c r="G15" s="192"/>
      <c r="H15" s="192"/>
      <c r="I15" s="192"/>
    </row>
    <row r="16" spans="1:9">
      <c r="A16" s="51"/>
      <c r="B16" s="51"/>
      <c r="C16" s="2"/>
      <c r="D16" s="192"/>
      <c r="E16" s="192"/>
      <c r="F16" s="192"/>
      <c r="G16" s="192"/>
      <c r="H16" s="192"/>
      <c r="I16" s="192"/>
    </row>
    <row r="17" spans="1:9">
      <c r="A17" s="55" t="s">
        <v>25</v>
      </c>
      <c r="B17" s="192"/>
      <c r="C17" s="192"/>
      <c r="D17" s="192"/>
      <c r="E17" s="192"/>
      <c r="F17" s="192"/>
      <c r="G17" s="192"/>
      <c r="H17" s="192"/>
      <c r="I17" s="192"/>
    </row>
    <row r="18" spans="1:9">
      <c r="A18" s="51" t="s">
        <v>158</v>
      </c>
      <c r="B18" s="51" t="s">
        <v>159</v>
      </c>
      <c r="C18" s="51" t="s">
        <v>58</v>
      </c>
      <c r="D18" s="192" t="s">
        <v>31</v>
      </c>
      <c r="E18" s="192"/>
      <c r="F18" s="192"/>
      <c r="G18" s="192"/>
      <c r="H18" s="192"/>
      <c r="I18" s="192"/>
    </row>
    <row r="19" spans="1:9">
      <c r="A19" s="51"/>
      <c r="B19" s="51"/>
      <c r="C19" s="2"/>
      <c r="D19" s="192"/>
      <c r="E19" s="192"/>
      <c r="F19" s="192"/>
      <c r="G19" s="192"/>
      <c r="H19" s="192"/>
      <c r="I19" s="192"/>
    </row>
    <row r="20" spans="1:9">
      <c r="A20" s="55" t="s">
        <v>25</v>
      </c>
      <c r="B20" s="192"/>
      <c r="C20" s="192"/>
      <c r="D20" s="192"/>
      <c r="E20" s="192"/>
      <c r="F20" s="192"/>
      <c r="G20" s="192"/>
      <c r="H20" s="192"/>
      <c r="I20" s="192"/>
    </row>
    <row r="21" spans="1:9" ht="14.45" customHeight="1">
      <c r="A21" s="51" t="s">
        <v>158</v>
      </c>
      <c r="B21" s="51" t="s">
        <v>159</v>
      </c>
      <c r="C21" s="51" t="s">
        <v>58</v>
      </c>
      <c r="D21" s="192" t="s">
        <v>31</v>
      </c>
      <c r="E21" s="192"/>
      <c r="F21" s="192"/>
      <c r="G21" s="192"/>
      <c r="H21" s="192"/>
      <c r="I21" s="192"/>
    </row>
    <row r="22" spans="1:9" ht="14.45" customHeight="1">
      <c r="A22" s="51"/>
      <c r="B22" s="51"/>
      <c r="C22" s="2"/>
      <c r="D22" s="192"/>
      <c r="E22" s="192"/>
      <c r="F22" s="192"/>
      <c r="G22" s="192"/>
      <c r="H22" s="192"/>
      <c r="I22" s="192"/>
    </row>
    <row r="23" spans="1:9" ht="21" customHeight="1">
      <c r="A23" s="230" t="s">
        <v>130</v>
      </c>
      <c r="B23" s="230"/>
      <c r="C23" s="230"/>
      <c r="D23" s="230"/>
      <c r="E23" s="230"/>
      <c r="F23" s="230"/>
      <c r="G23" s="230"/>
      <c r="H23" s="230"/>
      <c r="I23" s="230"/>
    </row>
    <row r="24" spans="1:9">
      <c r="A24" s="231" t="s">
        <v>121</v>
      </c>
      <c r="B24" s="232"/>
      <c r="C24" s="232"/>
      <c r="D24" s="233"/>
      <c r="E24" s="61" t="s">
        <v>58</v>
      </c>
      <c r="F24" s="234" t="s">
        <v>31</v>
      </c>
      <c r="G24" s="234"/>
      <c r="H24" s="234"/>
      <c r="I24" s="234"/>
    </row>
    <row r="25" spans="1:9" ht="19.5" customHeight="1">
      <c r="A25" s="284" t="s">
        <v>160</v>
      </c>
      <c r="B25" s="284"/>
      <c r="C25" s="284"/>
      <c r="D25" s="284"/>
      <c r="E25" s="2"/>
      <c r="F25" s="192"/>
      <c r="G25" s="192"/>
      <c r="H25" s="192"/>
      <c r="I25" s="192"/>
    </row>
    <row r="26" spans="1:9" ht="28.9" customHeight="1">
      <c r="A26" s="284" t="s">
        <v>161</v>
      </c>
      <c r="B26" s="284"/>
      <c r="C26" s="284"/>
      <c r="D26" s="284"/>
      <c r="E26" s="2"/>
      <c r="F26" s="192"/>
      <c r="G26" s="192"/>
      <c r="H26" s="192"/>
      <c r="I26" s="192"/>
    </row>
    <row r="27" spans="1:9" ht="20.25" customHeight="1">
      <c r="A27" s="269" t="s">
        <v>162</v>
      </c>
      <c r="B27" s="269"/>
      <c r="C27" s="269"/>
      <c r="D27" s="269"/>
      <c r="E27" s="2"/>
      <c r="F27" s="192"/>
      <c r="G27" s="192"/>
      <c r="H27" s="192"/>
      <c r="I27" s="192"/>
    </row>
    <row r="28" spans="1:9" ht="31.5" customHeight="1" thickBot="1">
      <c r="A28" s="294" t="s">
        <v>163</v>
      </c>
      <c r="B28" s="294"/>
      <c r="C28" s="294"/>
      <c r="D28" s="294"/>
      <c r="E28" s="90"/>
      <c r="F28" s="225"/>
      <c r="G28" s="225"/>
      <c r="H28" s="225"/>
      <c r="I28" s="225"/>
    </row>
    <row r="29" spans="1:9">
      <c r="A29" s="306" t="s">
        <v>137</v>
      </c>
      <c r="B29" s="307"/>
      <c r="C29" s="307"/>
      <c r="D29" s="308"/>
      <c r="E29" s="303">
        <f>SUM(E10:E12,C16,C19,C22,E25:E28)/10</f>
        <v>0</v>
      </c>
      <c r="F29" s="295"/>
      <c r="G29" s="289"/>
      <c r="H29" s="289"/>
      <c r="I29" s="290"/>
    </row>
    <row r="30" spans="1:9" ht="14.1" customHeight="1">
      <c r="A30" s="297"/>
      <c r="B30" s="298"/>
      <c r="C30" s="298"/>
      <c r="D30" s="299"/>
      <c r="E30" s="304"/>
      <c r="F30" s="288"/>
      <c r="G30" s="287"/>
      <c r="H30" s="287"/>
      <c r="I30" s="291"/>
    </row>
    <row r="31" spans="1:9" ht="12.95" customHeight="1" thickBot="1">
      <c r="A31" s="300"/>
      <c r="B31" s="301"/>
      <c r="C31" s="301"/>
      <c r="D31" s="302"/>
      <c r="E31" s="305"/>
      <c r="F31" s="296"/>
      <c r="G31" s="292"/>
      <c r="H31" s="292"/>
      <c r="I31" s="293"/>
    </row>
    <row r="32" spans="1:9" ht="23.1" customHeight="1">
      <c r="A32" s="328" t="s">
        <v>58</v>
      </c>
      <c r="B32" s="328"/>
      <c r="C32" s="328"/>
      <c r="D32" s="286" t="str">
        <f t="array" ref="D32">_xlfn.IFS(E29&gt;=0.85,"Satisfactorio",E29&gt;=0.525,"Cuasi Satistactorio",E29&gt;=0.175,"Poco Satisfactorio",E29&gt;=0,"Deficiente")</f>
        <v>Deficiente</v>
      </c>
      <c r="E32" s="286"/>
      <c r="F32" s="286"/>
      <c r="G32" s="286"/>
      <c r="H32" s="286"/>
      <c r="I32" s="286"/>
    </row>
    <row r="33" spans="1:9" ht="24.75" customHeight="1">
      <c r="A33" s="181" t="s">
        <v>58</v>
      </c>
      <c r="B33" s="279" t="s">
        <v>192</v>
      </c>
      <c r="C33" s="279"/>
      <c r="D33" s="279"/>
      <c r="E33" s="279"/>
      <c r="F33" s="279"/>
      <c r="G33" s="279"/>
      <c r="H33" s="279"/>
      <c r="I33" s="279"/>
    </row>
    <row r="34" spans="1:9">
      <c r="A34" s="181"/>
      <c r="B34" s="279"/>
      <c r="C34" s="279"/>
      <c r="D34" s="279"/>
      <c r="E34" s="279"/>
      <c r="F34" s="279"/>
      <c r="G34" s="279"/>
      <c r="H34" s="279"/>
      <c r="I34" s="279"/>
    </row>
    <row r="35" spans="1:9" ht="29.25" customHeight="1">
      <c r="A35" s="181"/>
      <c r="B35" s="279"/>
      <c r="C35" s="279"/>
      <c r="D35" s="279"/>
      <c r="E35" s="279"/>
      <c r="F35" s="279"/>
      <c r="G35" s="279"/>
      <c r="H35" s="279"/>
      <c r="I35" s="279"/>
    </row>
    <row r="36" spans="1:9">
      <c r="A36" s="275"/>
      <c r="B36" s="276"/>
      <c r="C36" s="276"/>
      <c r="D36" s="276"/>
      <c r="E36" s="276"/>
      <c r="F36" s="276"/>
      <c r="G36" s="276"/>
      <c r="H36" s="276"/>
      <c r="I36" s="276"/>
    </row>
    <row r="37" spans="1:9" ht="21">
      <c r="A37" s="257" t="s">
        <v>138</v>
      </c>
      <c r="B37" s="258"/>
      <c r="C37" s="258"/>
      <c r="D37" s="258"/>
      <c r="E37" s="258"/>
      <c r="F37" s="274"/>
      <c r="G37" s="274"/>
      <c r="H37" s="274"/>
      <c r="I37" s="18"/>
    </row>
    <row r="38" spans="1:9" ht="26.45" customHeight="1">
      <c r="A38" s="257" t="s">
        <v>139</v>
      </c>
      <c r="B38" s="57"/>
      <c r="C38" s="57"/>
      <c r="D38" s="57"/>
      <c r="E38" s="57"/>
      <c r="F38" s="274"/>
      <c r="G38" s="274"/>
      <c r="H38" s="274"/>
      <c r="I38" s="18"/>
    </row>
    <row r="39" spans="1:9" ht="21">
      <c r="A39" s="261" t="s">
        <v>140</v>
      </c>
      <c r="B39" s="58"/>
      <c r="C39" s="58"/>
      <c r="D39" s="58"/>
      <c r="E39" s="58"/>
      <c r="F39" s="66"/>
      <c r="G39" s="66"/>
      <c r="H39" s="66"/>
      <c r="I39" s="67"/>
    </row>
    <row r="43" spans="1:9">
      <c r="A43" s="53"/>
    </row>
  </sheetData>
  <mergeCells count="47">
    <mergeCell ref="F29:I31"/>
    <mergeCell ref="A29:D31"/>
    <mergeCell ref="E29:E31"/>
    <mergeCell ref="A5:B5"/>
    <mergeCell ref="C5:I5"/>
    <mergeCell ref="A2:I2"/>
    <mergeCell ref="B3:I3"/>
    <mergeCell ref="B4:D4"/>
    <mergeCell ref="E4:F4"/>
    <mergeCell ref="G4:I4"/>
    <mergeCell ref="A10:D10"/>
    <mergeCell ref="F10:I10"/>
    <mergeCell ref="A11:D11"/>
    <mergeCell ref="F11:I11"/>
    <mergeCell ref="B6:I6"/>
    <mergeCell ref="B7:I7"/>
    <mergeCell ref="A8:I8"/>
    <mergeCell ref="A9:D9"/>
    <mergeCell ref="F9:I9"/>
    <mergeCell ref="A12:D12"/>
    <mergeCell ref="F12:I12"/>
    <mergeCell ref="A13:I13"/>
    <mergeCell ref="A25:D25"/>
    <mergeCell ref="F25:I25"/>
    <mergeCell ref="D15:I15"/>
    <mergeCell ref="D16:I16"/>
    <mergeCell ref="B17:I17"/>
    <mergeCell ref="D18:I18"/>
    <mergeCell ref="D19:I19"/>
    <mergeCell ref="B14:I14"/>
    <mergeCell ref="D21:I21"/>
    <mergeCell ref="D22:I22"/>
    <mergeCell ref="A23:I23"/>
    <mergeCell ref="A24:D24"/>
    <mergeCell ref="F24:I24"/>
    <mergeCell ref="B1:C1"/>
    <mergeCell ref="A33:A35"/>
    <mergeCell ref="B33:I35"/>
    <mergeCell ref="A32:C32"/>
    <mergeCell ref="D32:I32"/>
    <mergeCell ref="A26:D26"/>
    <mergeCell ref="F26:I26"/>
    <mergeCell ref="A27:D27"/>
    <mergeCell ref="F27:I27"/>
    <mergeCell ref="A28:D28"/>
    <mergeCell ref="F28:I28"/>
    <mergeCell ref="B20:I20"/>
  </mergeCells>
  <dataValidations count="1">
    <dataValidation type="list" allowBlank="1" showInputMessage="1" showErrorMessage="1" sqref="E10:E12 E25:E28 C22 C19 C16" xr:uid="{00000000-0002-0000-0800-000000000000}">
      <formula1>$N$10:$N$11</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X38"/>
  <sheetViews>
    <sheetView zoomScale="85" zoomScaleNormal="85" workbookViewId="0">
      <selection activeCell="A20" sqref="A20:B21"/>
    </sheetView>
  </sheetViews>
  <sheetFormatPr baseColWidth="10" defaultColWidth="11.42578125" defaultRowHeight="15"/>
  <cols>
    <col min="1" max="1" width="22.28515625" customWidth="1"/>
    <col min="2" max="2" width="24.85546875" customWidth="1"/>
    <col min="3" max="3" width="49.85546875" customWidth="1"/>
    <col min="4" max="4" width="24.42578125" customWidth="1"/>
    <col min="5" max="5" width="21.140625" customWidth="1"/>
    <col min="6" max="6" width="36.140625" customWidth="1"/>
    <col min="7" max="7" width="19.42578125" customWidth="1"/>
    <col min="8" max="8" width="21.28515625" customWidth="1"/>
  </cols>
  <sheetData>
    <row r="1" spans="1:11" ht="46.5" customHeight="1">
      <c r="A1" s="94"/>
      <c r="B1" s="236" t="s">
        <v>10</v>
      </c>
      <c r="C1" s="236"/>
    </row>
    <row r="2" spans="1:11" ht="21" customHeight="1">
      <c r="A2" s="107" t="s">
        <v>164</v>
      </c>
      <c r="B2" s="107"/>
      <c r="C2" s="107"/>
      <c r="D2" s="107"/>
      <c r="E2" s="107"/>
      <c r="F2" s="107"/>
      <c r="G2" s="70"/>
      <c r="H2" s="70"/>
    </row>
    <row r="3" spans="1:11" ht="18.75">
      <c r="A3" s="59" t="s">
        <v>34</v>
      </c>
      <c r="B3" s="207"/>
      <c r="C3" s="207"/>
      <c r="D3" s="207"/>
      <c r="E3" s="207"/>
      <c r="F3" s="207"/>
      <c r="G3" s="71"/>
      <c r="H3" s="71"/>
    </row>
    <row r="4" spans="1:11" ht="18.75">
      <c r="A4" s="59" t="s">
        <v>13</v>
      </c>
      <c r="B4" s="207"/>
      <c r="C4" s="207"/>
      <c r="D4" s="59" t="s">
        <v>118</v>
      </c>
      <c r="E4" s="192"/>
      <c r="F4" s="192"/>
      <c r="G4" s="246"/>
      <c r="H4" s="246"/>
    </row>
    <row r="5" spans="1:11" ht="36.6" customHeight="1">
      <c r="A5" s="254" t="s">
        <v>37</v>
      </c>
      <c r="B5" s="255" t="s">
        <v>194</v>
      </c>
      <c r="C5" s="255"/>
      <c r="D5" s="255"/>
      <c r="E5" s="255"/>
      <c r="F5" s="255"/>
      <c r="G5" s="73"/>
      <c r="H5" s="72"/>
    </row>
    <row r="6" spans="1:11" ht="46.9" customHeight="1">
      <c r="A6" s="254" t="s">
        <v>39</v>
      </c>
      <c r="B6" s="255" t="s">
        <v>195</v>
      </c>
      <c r="C6" s="255"/>
      <c r="D6" s="255"/>
      <c r="E6" s="255"/>
      <c r="F6" s="255"/>
      <c r="G6" s="73"/>
      <c r="H6" s="72"/>
    </row>
    <row r="7" spans="1:11">
      <c r="A7" s="247" t="s">
        <v>142</v>
      </c>
      <c r="B7" s="247"/>
      <c r="C7" s="247"/>
      <c r="D7" s="247"/>
      <c r="E7" s="247"/>
      <c r="F7" s="247"/>
      <c r="G7" s="74"/>
      <c r="H7" s="74"/>
      <c r="K7">
        <v>1</v>
      </c>
    </row>
    <row r="8" spans="1:11">
      <c r="A8" s="75" t="s">
        <v>121</v>
      </c>
      <c r="B8" s="243" t="s">
        <v>165</v>
      </c>
      <c r="C8" s="243"/>
      <c r="D8" s="75" t="s">
        <v>58</v>
      </c>
      <c r="E8" s="245" t="s">
        <v>131</v>
      </c>
      <c r="F8" s="245"/>
      <c r="G8" s="69"/>
      <c r="H8" s="76"/>
      <c r="K8">
        <v>0</v>
      </c>
    </row>
    <row r="9" spans="1:11" ht="39" customHeight="1">
      <c r="A9" s="55">
        <v>1</v>
      </c>
      <c r="B9" s="284" t="s">
        <v>197</v>
      </c>
      <c r="C9" s="284"/>
      <c r="D9" s="2"/>
      <c r="E9" s="192"/>
      <c r="F9" s="192"/>
    </row>
    <row r="10" spans="1:11" ht="39" customHeight="1">
      <c r="A10" s="55">
        <v>2</v>
      </c>
      <c r="B10" s="284" t="s">
        <v>198</v>
      </c>
      <c r="C10" s="284"/>
      <c r="D10" s="2"/>
      <c r="E10" s="192"/>
      <c r="F10" s="192"/>
    </row>
    <row r="11" spans="1:11">
      <c r="A11" s="75" t="s">
        <v>121</v>
      </c>
      <c r="B11" s="243" t="s">
        <v>166</v>
      </c>
      <c r="C11" s="243"/>
      <c r="D11" s="75" t="s">
        <v>58</v>
      </c>
      <c r="E11" s="192"/>
      <c r="F11" s="192"/>
    </row>
    <row r="12" spans="1:11" ht="39.6" customHeight="1">
      <c r="A12" s="55">
        <v>3</v>
      </c>
      <c r="B12" s="284" t="s">
        <v>167</v>
      </c>
      <c r="C12" s="284"/>
      <c r="D12" s="91"/>
      <c r="E12" s="192"/>
      <c r="F12" s="192"/>
    </row>
    <row r="13" spans="1:11">
      <c r="A13" s="244" t="s">
        <v>168</v>
      </c>
      <c r="B13" s="244"/>
      <c r="C13" s="244"/>
      <c r="D13" s="244"/>
      <c r="E13" s="244"/>
      <c r="F13" s="244"/>
    </row>
    <row r="14" spans="1:11" ht="30">
      <c r="A14" s="85" t="s">
        <v>169</v>
      </c>
      <c r="B14" s="245" t="s">
        <v>170</v>
      </c>
      <c r="C14" s="245"/>
      <c r="D14" s="85" t="s">
        <v>171</v>
      </c>
      <c r="E14" s="245" t="s">
        <v>131</v>
      </c>
      <c r="F14" s="245"/>
    </row>
    <row r="15" spans="1:11" ht="30" customHeight="1">
      <c r="A15" s="85"/>
      <c r="B15" s="226"/>
      <c r="C15" s="226"/>
      <c r="D15" s="2"/>
      <c r="E15" s="192"/>
      <c r="F15" s="192"/>
    </row>
    <row r="16" spans="1:11" ht="30" customHeight="1">
      <c r="A16" s="85"/>
      <c r="B16" s="226"/>
      <c r="C16" s="226"/>
      <c r="D16" s="2"/>
      <c r="E16" s="192"/>
      <c r="F16" s="192"/>
    </row>
    <row r="17" spans="1:8" ht="30" customHeight="1">
      <c r="A17" s="55"/>
      <c r="B17" s="226"/>
      <c r="C17" s="226"/>
      <c r="D17" s="2"/>
      <c r="E17" s="192"/>
      <c r="F17" s="192"/>
    </row>
    <row r="18" spans="1:8" ht="30" customHeight="1">
      <c r="A18" s="55"/>
      <c r="B18" s="226"/>
      <c r="C18" s="226"/>
      <c r="D18" s="2"/>
      <c r="E18" s="192"/>
      <c r="F18" s="192"/>
    </row>
    <row r="19" spans="1:8" ht="30" customHeight="1">
      <c r="A19" s="55"/>
      <c r="B19" s="226"/>
      <c r="C19" s="226"/>
      <c r="D19" s="2"/>
      <c r="E19" s="192"/>
      <c r="F19" s="192"/>
    </row>
    <row r="20" spans="1:8">
      <c r="A20" s="108"/>
      <c r="B20" s="108"/>
      <c r="C20" s="309" t="s">
        <v>137</v>
      </c>
      <c r="D20" s="92">
        <f>SUM(D15:D19,D9:D10,D12)/8</f>
        <v>0</v>
      </c>
      <c r="E20" s="108" t="s">
        <v>131</v>
      </c>
      <c r="F20" s="108"/>
    </row>
    <row r="21" spans="1:8" ht="19.149999999999999" customHeight="1">
      <c r="A21" s="108"/>
      <c r="B21" s="108"/>
      <c r="C21" s="309" t="s">
        <v>58</v>
      </c>
      <c r="D21" s="55" t="str">
        <f t="array" ref="D21">_xlfn.IFS(D20&gt;=0.85,"Satisfactorio",D20&gt;=0.525,"Cuasi Satistactorio",D20&gt;=0.175,"Poco Satisfactorio",D20&gt;=0,"Deficiente")</f>
        <v>Deficiente</v>
      </c>
      <c r="E21" s="192"/>
      <c r="F21" s="192"/>
    </row>
    <row r="22" spans="1:8">
      <c r="A22" s="208" t="s">
        <v>172</v>
      </c>
      <c r="B22" s="208"/>
      <c r="C22" s="192"/>
      <c r="D22" s="192"/>
      <c r="E22" s="192"/>
      <c r="F22" s="192"/>
      <c r="G22" s="69"/>
      <c r="H22" s="69"/>
    </row>
    <row r="23" spans="1:8" ht="11.45" customHeight="1">
      <c r="A23" s="208"/>
      <c r="B23" s="208"/>
      <c r="C23" s="192"/>
      <c r="D23" s="192"/>
      <c r="E23" s="192"/>
      <c r="F23" s="192"/>
      <c r="G23" s="77"/>
      <c r="H23" s="77"/>
    </row>
    <row r="24" spans="1:8" ht="29.25" customHeight="1">
      <c r="A24" s="181" t="s">
        <v>58</v>
      </c>
      <c r="B24" s="310" t="s">
        <v>196</v>
      </c>
      <c r="C24" s="311"/>
      <c r="D24" s="311"/>
      <c r="E24" s="311"/>
      <c r="F24" s="312"/>
      <c r="G24" s="78"/>
      <c r="H24" s="79"/>
    </row>
    <row r="25" spans="1:8" ht="38.25" customHeight="1">
      <c r="A25" s="181"/>
      <c r="B25" s="313"/>
      <c r="C25" s="314"/>
      <c r="D25" s="314"/>
      <c r="E25" s="314"/>
      <c r="F25" s="315"/>
      <c r="G25" s="78"/>
      <c r="H25" s="79"/>
    </row>
    <row r="26" spans="1:8" ht="21.75" customHeight="1">
      <c r="A26" s="275"/>
      <c r="B26" s="316"/>
      <c r="C26" s="316"/>
      <c r="D26" s="316"/>
      <c r="E26" s="316"/>
      <c r="F26" s="316"/>
      <c r="G26" s="78"/>
      <c r="H26" s="79"/>
    </row>
    <row r="27" spans="1:8" ht="31.5">
      <c r="A27" s="320" t="s">
        <v>173</v>
      </c>
      <c r="B27" s="318"/>
      <c r="C27" s="318"/>
      <c r="D27" s="318"/>
      <c r="E27" s="318"/>
      <c r="F27" s="319"/>
    </row>
    <row r="28" spans="1:8" ht="21">
      <c r="A28" s="257" t="s">
        <v>139</v>
      </c>
      <c r="B28" s="57"/>
      <c r="C28" s="57"/>
      <c r="D28" s="57"/>
      <c r="E28" s="57"/>
      <c r="F28" s="317"/>
    </row>
    <row r="29" spans="1:8" ht="21">
      <c r="A29" s="261" t="s">
        <v>140</v>
      </c>
      <c r="B29" s="58"/>
      <c r="C29" s="58"/>
      <c r="D29" s="58"/>
      <c r="E29" s="58"/>
      <c r="F29" s="260"/>
    </row>
    <row r="35" spans="21:24" ht="15.75" thickBot="1"/>
    <row r="36" spans="21:24" ht="18.75">
      <c r="U36" s="237" t="s">
        <v>174</v>
      </c>
      <c r="V36" s="238"/>
      <c r="W36" s="238"/>
      <c r="X36" s="239"/>
    </row>
    <row r="37" spans="21:24">
      <c r="U37" s="54" t="s">
        <v>136</v>
      </c>
      <c r="V37" s="75"/>
      <c r="W37" s="75" t="s">
        <v>175</v>
      </c>
      <c r="X37" s="80"/>
    </row>
    <row r="38" spans="21:24" ht="18.75">
      <c r="U38" s="240" t="s">
        <v>176</v>
      </c>
      <c r="V38" s="241"/>
      <c r="W38" s="225"/>
      <c r="X38" s="242"/>
    </row>
  </sheetData>
  <mergeCells count="42">
    <mergeCell ref="B24:F25"/>
    <mergeCell ref="E15:F15"/>
    <mergeCell ref="G4:H4"/>
    <mergeCell ref="B5:F5"/>
    <mergeCell ref="E4:F4"/>
    <mergeCell ref="E8:F8"/>
    <mergeCell ref="B9:C9"/>
    <mergeCell ref="E9:F9"/>
    <mergeCell ref="B6:F6"/>
    <mergeCell ref="A7:F7"/>
    <mergeCell ref="B8:C8"/>
    <mergeCell ref="E19:F19"/>
    <mergeCell ref="B12:C12"/>
    <mergeCell ref="E12:F12"/>
    <mergeCell ref="A2:F2"/>
    <mergeCell ref="B3:F3"/>
    <mergeCell ref="B4:C4"/>
    <mergeCell ref="B10:C10"/>
    <mergeCell ref="E10:F10"/>
    <mergeCell ref="B11:C11"/>
    <mergeCell ref="E11:F11"/>
    <mergeCell ref="B16:C16"/>
    <mergeCell ref="E16:F16"/>
    <mergeCell ref="A13:F13"/>
    <mergeCell ref="B14:C14"/>
    <mergeCell ref="E14:F14"/>
    <mergeCell ref="B15:C15"/>
    <mergeCell ref="B1:C1"/>
    <mergeCell ref="A20:B21"/>
    <mergeCell ref="U36:X36"/>
    <mergeCell ref="U38:V38"/>
    <mergeCell ref="W38:X38"/>
    <mergeCell ref="E20:F20"/>
    <mergeCell ref="E21:F21"/>
    <mergeCell ref="A22:B23"/>
    <mergeCell ref="C22:F23"/>
    <mergeCell ref="A24:A25"/>
    <mergeCell ref="B17:C17"/>
    <mergeCell ref="E17:F17"/>
    <mergeCell ref="B18:C18"/>
    <mergeCell ref="E18:F18"/>
    <mergeCell ref="B19:C19"/>
  </mergeCells>
  <dataValidations count="1">
    <dataValidation type="list" allowBlank="1" showInputMessage="1" showErrorMessage="1" sqref="D9:D10 D15:D19 D12" xr:uid="{00000000-0002-0000-0900-000000000000}">
      <formula1>$K$7:$K$8</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BB3CFC0ACE50648A774CED6F27D5610" ma:contentTypeVersion="15" ma:contentTypeDescription="Crear nuevo documento." ma:contentTypeScope="" ma:versionID="921af2e7eea125595467627fe55b4e0a">
  <xsd:schema xmlns:xsd="http://www.w3.org/2001/XMLSchema" xmlns:xs="http://www.w3.org/2001/XMLSchema" xmlns:p="http://schemas.microsoft.com/office/2006/metadata/properties" xmlns:ns3="5192cd03-61b6-4bb4-9729-c640bc7ee0ca" xmlns:ns4="a4df8bff-5eb0-495f-a7ec-1e11b93e6c73" targetNamespace="http://schemas.microsoft.com/office/2006/metadata/properties" ma:root="true" ma:fieldsID="6b084ddc485a7bbc27cf55f786266560" ns3:_="" ns4:_="">
    <xsd:import namespace="5192cd03-61b6-4bb4-9729-c640bc7ee0ca"/>
    <xsd:import namespace="a4df8bff-5eb0-495f-a7ec-1e11b93e6c7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92cd03-61b6-4bb4-9729-c640bc7ee0c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df8bff-5eb0-495f-a7ec-1e11b93e6c7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4df8bff-5eb0-495f-a7ec-1e11b93e6c73" xsi:nil="true"/>
  </documentManagement>
</p:properties>
</file>

<file path=customXml/item4.xml>��
</file>

<file path=customXml/itemProps1.xml><?xml version="1.0" encoding="utf-8"?>
<ds:datastoreItem xmlns:ds="http://schemas.openxmlformats.org/officeDocument/2006/customXml" ds:itemID="{70678329-458C-44F0-8E69-E95D50504B53}">
  <ds:schemaRefs>
    <ds:schemaRef ds:uri="http://schemas.microsoft.com/sharepoint/v3/contenttype/forms"/>
  </ds:schemaRefs>
</ds:datastoreItem>
</file>

<file path=customXml/itemProps2.xml><?xml version="1.0" encoding="utf-8"?>
<ds:datastoreItem xmlns:ds="http://schemas.openxmlformats.org/officeDocument/2006/customXml" ds:itemID="{5C7568DB-3E1A-4480-A14E-FE45E88236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92cd03-61b6-4bb4-9729-c640bc7ee0ca"/>
    <ds:schemaRef ds:uri="a4df8bff-5eb0-495f-a7ec-1e11b93e6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F36B32-7CC6-4D48-92E3-C23C95C48FC4}">
  <ds:schemaRef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5192cd03-61b6-4bb4-9729-c640bc7ee0ca"/>
    <ds:schemaRef ds:uri="http://purl.org/dc/terms/"/>
    <ds:schemaRef ds:uri="http://schemas.microsoft.com/office/infopath/2007/PartnerControls"/>
    <ds:schemaRef ds:uri="a4df8bff-5eb0-495f-a7ec-1e11b93e6c73"/>
    <ds:schemaRef ds:uri="http://www.w3.org/XML/1998/namespace"/>
  </ds:schemaRefs>
</ds:datastoreItem>
</file>

<file path=customXml/itemProps4.xml><?xml version="1.0" encoding="utf-8"?>
<ds:datastoreItem xmlns:ds="http://schemas.openxmlformats.org/officeDocument/2006/customXml" ds:itemID="{F52825C1-1293-47E8-94CC-E878B1484D2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Contenido</vt:lpstr>
      <vt:lpstr>2.1.2AfinidadAsignat</vt:lpstr>
      <vt:lpstr>2.2.1DesarrolloCapacitación</vt:lpstr>
      <vt:lpstr>4.2Artículos</vt:lpstr>
      <vt:lpstr>4.2.4Libros y cap</vt:lpstr>
      <vt:lpstr>4.2.4Ponencias</vt:lpstr>
      <vt:lpstr>6.2.1AMB. FÍSICOS</vt:lpstr>
      <vt:lpstr>6.2.1AMB. VIRTUAL</vt:lpstr>
      <vt:lpstr>6.2.1AMB. EXPERIM</vt:lpstr>
      <vt:lpstr>6.3ACERVO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Aida Tatiana Sanchez Cruz</dc:creator>
  <cp:keywords/>
  <dc:description/>
  <cp:lastModifiedBy>Ana María Romero Suárez</cp:lastModifiedBy>
  <cp:revision/>
  <dcterms:created xsi:type="dcterms:W3CDTF">2015-06-05T18:19:34Z</dcterms:created>
  <dcterms:modified xsi:type="dcterms:W3CDTF">2025-07-04T17:41:52Z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0x010100ABB3CFC0ACE50648A774CED6F27D5610</vt:lpwstr>
  </property>
</Properties>
</file>